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Backup\Backup\Desktop\Trabalho\Fitossanidade\"/>
    </mc:Choice>
  </mc:AlternateContent>
  <xr:revisionPtr revIDLastSave="0" documentId="8_{B06F5F26-9F73-491D-BFDC-5E71F5E012D7}" xr6:coauthVersionLast="47" xr6:coauthVersionMax="47" xr10:uidLastSave="{00000000-0000-0000-0000-000000000000}"/>
  <workbookProtection workbookAlgorithmName="SHA-512" workbookHashValue="VbqLBbvrI0qUKKXiuiUhIIGwFobvfPA08ZHdPMz0d8R4MAsoYIbq5DQ0X7qGajxc4iwV1lu9ZGs6PkkGOaXXeQ==" workbookSaltValue="9jS01yjnEbPlu6A1TEiTdw==" workbookSpinCount="100000" lockStructure="1"/>
  <bookViews>
    <workbookView xWindow="-108" yWindow="-108" windowWidth="23256" windowHeight="12456" tabRatio="500" xr2:uid="{00000000-000D-0000-FFFF-FFFF00000000}"/>
  </bookViews>
  <sheets>
    <sheet name="Doutorado" sheetId="5" r:id="rId1"/>
  </sheets>
  <definedNames>
    <definedName name="_xlnm.Print_Area" localSheetId="0">Doutorado!$B$1:$J$85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8" i="5" l="1"/>
  <c r="I49" i="5"/>
  <c r="I48" i="5"/>
  <c r="I39" i="5"/>
  <c r="I38" i="5"/>
  <c r="I37" i="5"/>
  <c r="I36" i="5"/>
  <c r="I35" i="5"/>
  <c r="I34" i="5"/>
  <c r="I33" i="5"/>
  <c r="I10" i="5"/>
  <c r="I13" i="5" s="1"/>
  <c r="E64" i="5" s="1"/>
  <c r="I54" i="5"/>
  <c r="F47" i="5"/>
  <c r="I47" i="5" s="1"/>
  <c r="F46" i="5"/>
  <c r="I46" i="5" s="1"/>
  <c r="F45" i="5"/>
  <c r="I45" i="5" s="1"/>
  <c r="F44" i="5"/>
  <c r="I44" i="5" s="1"/>
  <c r="F43" i="5"/>
  <c r="I43" i="5" s="1"/>
  <c r="F42" i="5"/>
  <c r="I42" i="5" s="1"/>
  <c r="F41" i="5"/>
  <c r="I41" i="5" s="1"/>
  <c r="I21" i="5"/>
  <c r="I24" i="5"/>
  <c r="I18" i="5"/>
  <c r="I27" i="5" s="1"/>
  <c r="E65" i="5" s="1"/>
  <c r="I19" i="5"/>
  <c r="I20" i="5"/>
  <c r="I22" i="5"/>
  <c r="I23" i="5"/>
  <c r="I25" i="5"/>
  <c r="I26" i="5"/>
  <c r="I51" i="5"/>
  <c r="I52" i="5"/>
  <c r="I53" i="5"/>
  <c r="H60" i="5"/>
  <c r="I60" i="5"/>
  <c r="I61" i="5"/>
  <c r="E67" i="5"/>
  <c r="I55" i="5" l="1"/>
  <c r="E66" i="5" s="1"/>
</calcChain>
</file>

<file path=xl/sharedStrings.xml><?xml version="1.0" encoding="utf-8"?>
<sst xmlns="http://schemas.openxmlformats.org/spreadsheetml/2006/main" count="96" uniqueCount="82">
  <si>
    <t>Pontuação</t>
  </si>
  <si>
    <t>Total</t>
  </si>
  <si>
    <t xml:space="preserve"> </t>
  </si>
  <si>
    <t>Declaro, sob pena da legislação vigente, serem verdadeiras todas as informações prestadas.</t>
  </si>
  <si>
    <t>Local e data: __________________________________________________________________________________________________</t>
  </si>
  <si>
    <t>Instruções para preenchimento:</t>
  </si>
  <si>
    <t>Peso/unidade</t>
  </si>
  <si>
    <t xml:space="preserve">      3.1.1. Número de artigos A1</t>
  </si>
  <si>
    <t xml:space="preserve">      3.1.2. Número de artigos A2</t>
  </si>
  <si>
    <t xml:space="preserve">      3.2.1. Número de artigos A1</t>
  </si>
  <si>
    <t xml:space="preserve">      3.2.2. Número de artigos A2</t>
  </si>
  <si>
    <t>Pontuação Máxima</t>
  </si>
  <si>
    <t>Limite</t>
  </si>
  <si>
    <t>Pontos/unidade</t>
  </si>
  <si>
    <t>Resumo do Currículo</t>
  </si>
  <si>
    <t>Parte 2. ATIVIDADES ACADÊMICAS: (peso do item 30%)</t>
  </si>
  <si>
    <t>Assinatura:  ___________________________________________________________________________________________________</t>
  </si>
  <si>
    <t>Parte 1.HISTÓRICO ESCOLAR GRADUAÇÃO: (peso do ítem 30%)</t>
  </si>
  <si>
    <t xml:space="preserve">Parte 3. PRODUÇÃO CIENTÍFICA: (peso do item 30%) </t>
  </si>
  <si>
    <t xml:space="preserve">              Número de disciplinas com conceito A</t>
  </si>
  <si>
    <t xml:space="preserve">              Número de disciplinas com conceito B</t>
  </si>
  <si>
    <t xml:space="preserve">              Número de disciplinas com conceito C</t>
  </si>
  <si>
    <t>Parte 4. EXPERIÊNCIA PROFISSIONAL COMPROVADA: (peso do item 10%)</t>
  </si>
  <si>
    <t>Pontuação Obtida</t>
  </si>
  <si>
    <t>Baseado nos conceitos obtidos no mestrado:</t>
  </si>
  <si>
    <t xml:space="preserve">Parte 3. PRODUÇÃO CIENTÍFICA  (peso do item 30%) </t>
  </si>
  <si>
    <t>Parte 4. EXPERIÊNCIA PROFISSIONAL COMPROVADA (peso do item 10%)</t>
  </si>
  <si>
    <t>2.1. Bolsista de iniciação científica</t>
  </si>
  <si>
    <t>2.2. Bolsista de Monitoria, extensão e outras bolsas</t>
  </si>
  <si>
    <t>2.3. Outras modalidades de bolsas de pesquisa para alunos já graduados</t>
  </si>
  <si>
    <t>2.4. Curso de Especialização na área de conhecimento Fitossanidade com duração mínima de 360h (apontar o número de cursos)</t>
  </si>
  <si>
    <t>3.1. Trabalhos publicados como primeiro autor em publicações, com corpo editorial e indexadas.</t>
  </si>
  <si>
    <t>3.2. Trabalhos publicados como segundo  (ou demais autores) em publicações com corpo editorial e indexadas.</t>
  </si>
  <si>
    <t>3.3. Trabalhos completos ou resumos expandidos (mínimo de 3 páginas) apresentados como primeiro autor em Congresso e/ou Reuniões Científicas.</t>
  </si>
  <si>
    <t>3.4. Resumos (até 3 páginas) apresentados como primeiro autor em Congressos e/ou Reuniões Científicas)</t>
  </si>
  <si>
    <t>Número de disciplinas com conceito</t>
  </si>
  <si>
    <t>comprovante(s)</t>
  </si>
  <si>
    <t>Número(s) do(s)</t>
  </si>
  <si>
    <t xml:space="preserve">Anos de </t>
  </si>
  <si>
    <t>experiência</t>
  </si>
  <si>
    <t>produção</t>
  </si>
  <si>
    <t>Quantidade de</t>
  </si>
  <si>
    <t xml:space="preserve">Peso por </t>
  </si>
  <si>
    <t>unidade</t>
  </si>
  <si>
    <t xml:space="preserve">Somatório do número </t>
  </si>
  <si>
    <t>de autores dos trabalhos</t>
  </si>
  <si>
    <t>3.5. Publicações de livros (com ISBN)</t>
  </si>
  <si>
    <t xml:space="preserve">      3.5.1. Autoria ou coautoria</t>
  </si>
  <si>
    <t xml:space="preserve">      3.5.2. Autor de Capítulo ou coautoria</t>
  </si>
  <si>
    <t xml:space="preserve">      3.5.3. Editor geral</t>
  </si>
  <si>
    <t>Máxima</t>
  </si>
  <si>
    <t>2.5. Orientação de Bolsistas de Iniciação Científica ou Tecnológica (Semestres como orientador)</t>
  </si>
  <si>
    <t>2.6. Orientação de trabalhos de conclusão de curso de graduação/pós-graduação</t>
  </si>
  <si>
    <t>2.7. Coordenador de Projetos de Pesquisa</t>
  </si>
  <si>
    <t>2.8. Participação como palestrante, avaliador, moderador, membro de comitê editorial de publicações científicas.</t>
  </si>
  <si>
    <t>SIGA AS INSTRUÇÕES ATENTAMENTE</t>
  </si>
  <si>
    <t>Nome do(a) candidato(a) ao Doutorado:</t>
  </si>
  <si>
    <t xml:space="preserve"> - Preencher apenas os ítens em amarelo</t>
  </si>
  <si>
    <t xml:space="preserve"> - Não alterar os pesos dos ítens sob pena de desclassificação do(a) candidato(a)</t>
  </si>
  <si>
    <t xml:space="preserve"> - Artigos com carta de aceite serão considerados publicados. Cartas, emitidas por revistas, de recebimento de trabalhos não serão considerados para pontuação.</t>
  </si>
  <si>
    <t xml:space="preserve"> - Anexar ao final do currículo os comprovantes que pontuam nesse formulário, não inclua comprovantes que não são citados na planilha.</t>
  </si>
  <si>
    <t xml:space="preserve"> - Os comprovantes devem estar na ordem deste formulário e não do Lattes e deve estar identificado à que item ele se refere, colocando o número do item em sequência. Ex. os comprovantes do item 4.1 devem ser identificados como 4.1.1, 4.1.2, 4.1.3, etc..., conforme respectivo numero do comprovante a ser preenchido na segunda coluna da planilha. Aqueles comprovantes que não estiverem numerados de acordo com a norma, não serão considerados na pontuação.</t>
  </si>
  <si>
    <t>3.6. Patente registrada de produto desenvolvido</t>
  </si>
  <si>
    <t>Conceito obtidos nas disciplinas do Mestrado</t>
  </si>
  <si>
    <t>Peso por unidade</t>
  </si>
  <si>
    <t>2.9. Intercâmbio acadêmico no exterior durante a graduação (0,5 pontos/semestre)</t>
  </si>
  <si>
    <t>Experiência Profissional na área de Agronomia ou Biologia excluindo-se atividades no círculo familiar (preencher quantos mêses de experiência)</t>
  </si>
  <si>
    <t>ANEXO II - PLANILHA DE PONTUAÇÃO PARA CLASSIFICAÇÃO E CANDIDATURA AO</t>
  </si>
  <si>
    <t>Parte 1.HISTÓRICO DO MESTRADO (peso do ítem 30%)</t>
  </si>
  <si>
    <t>Observação: Nas partes 1, 2 e 4 há um máximo e a planilha calcula o valor automaticamente. Na Parte 3 deve ser levado em conta o quanto cada um dos candidatos(as) ponturaram, e por regra de três calcula-se, com base na máxima pontuação daquela seleção, a pontuação dos demais canditos.</t>
  </si>
  <si>
    <t xml:space="preserve">      3.1.3. Número de artigos A3</t>
  </si>
  <si>
    <t xml:space="preserve">      3.1.4. Número de artigos A4</t>
  </si>
  <si>
    <t xml:space="preserve">      3.1.5. Número de artigos B1</t>
  </si>
  <si>
    <t xml:space="preserve">      3.1.5. Número de artigos B2</t>
  </si>
  <si>
    <t xml:space="preserve">      3.1.6. Número de artigos B3, B4 e C</t>
  </si>
  <si>
    <t>DOUTORADO - Versão 2023</t>
  </si>
  <si>
    <t xml:space="preserve">      3.2.3. Número de artigos A3</t>
  </si>
  <si>
    <t xml:space="preserve">      3.2.4. Número de artigos A4</t>
  </si>
  <si>
    <t xml:space="preserve">      3.2.5. Número de artigos B1</t>
  </si>
  <si>
    <t xml:space="preserve">      3.2.5. Número de artigos B2</t>
  </si>
  <si>
    <t xml:space="preserve">      3.2.6. Número de artigos B3, B4 e C</t>
  </si>
  <si>
    <t xml:space="preserve"> - Os pesos expressos nos itens 3.1. e 3.2 referem-se a classificação dos periódicos efetuada pela CAPES (Qualis mais recente ao ano de candidatura).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</si>
</sst>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164" formatCode="#,##0.00_-[$pontos]"/>
    <numFmt numFmtId="165" formatCode="&quot;R$&quot;#,##0.00"/>
    <numFmt numFmtId="166" formatCode="#,##0.00_-[$Pontos/artigo]"/>
    <numFmt numFmtId="167" formatCode="#,##0.00_-[$pontos/semestres]"/>
    <numFmt numFmtId="168" formatCode="#,##0.00_-[$pontos/curso]"/>
    <numFmt numFmtId="169" formatCode="#,##0.00_-[$pontos/participação]"/>
    <numFmt numFmtId="170" formatCode="#,##0.00_-[$Pontos/Resumo]"/>
    <numFmt numFmtId="171" formatCode="#,##0.00_-[$Pontos/Capitulo]"/>
    <numFmt numFmtId="172" formatCode="#,##0.00_-[$Pontos/Patente]"/>
    <numFmt numFmtId="173" formatCode="#,##0.00_-[$disciplinas com A]"/>
    <numFmt numFmtId="174" formatCode="#,##0.00_-[$disciplinas com B]"/>
    <numFmt numFmtId="175" formatCode="#,##0.00_-[$disciplinas com C]"/>
    <numFmt numFmtId="176" formatCode="#,##0.00_-[$pontos/Disciplina]"/>
    <numFmt numFmtId="177" formatCode="#,##0.00_-[$Meses]"/>
    <numFmt numFmtId="178" formatCode="#,##0.00_-[$Pontos/mês]"/>
    <numFmt numFmtId="179" formatCode="#,##0.00_-[$pontos/semestre/orientado]"/>
    <numFmt numFmtId="180" formatCode="#,##0.00_-[$pontos/projeto]"/>
    <numFmt numFmtId="181" formatCode="#,##0_-[$semestres]"/>
    <numFmt numFmtId="182" formatCode="#,##0_-[$Artigos A1]"/>
    <numFmt numFmtId="183" formatCode="#,##0_-[$Artigos A2]"/>
    <numFmt numFmtId="184" formatCode="#,##0_-[$Artigos B1]"/>
    <numFmt numFmtId="185" formatCode="#,##0_-[$Artigos B2]"/>
    <numFmt numFmtId="186" formatCode="#,##0_-[$autores]"/>
    <numFmt numFmtId="187" formatCode="#,##0_-[$Resumos]"/>
    <numFmt numFmtId="188" formatCode="#,##0_-[$Livros]"/>
    <numFmt numFmtId="189" formatCode="#,##0_-[$Capítulos]"/>
    <numFmt numFmtId="190" formatCode="#,##0_-[$Patentes]"/>
    <numFmt numFmtId="191" formatCode="#,##0_-[$Meses]"/>
    <numFmt numFmtId="192" formatCode="#,##0_-[$cursos]"/>
    <numFmt numFmtId="193" formatCode="#,##0_-[$orientações]"/>
    <numFmt numFmtId="194" formatCode="#,##0_-[$projetos]"/>
    <numFmt numFmtId="195" formatCode="#,##0_-[$participações]"/>
    <numFmt numFmtId="196" formatCode="#,##0_-[$Artigos A3]"/>
    <numFmt numFmtId="197" formatCode="#,##0_-[$Artigos A4]"/>
    <numFmt numFmtId="198" formatCode="#,##0_-[$Artigos B3, B4 e C]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b/>
      <sz val="14"/>
      <color theme="1"/>
      <name val="Calibri"/>
      <family val="2"/>
    </font>
    <font>
      <sz val="16"/>
      <color theme="1"/>
      <name val="Calibri"/>
      <family val="2"/>
    </font>
    <font>
      <sz val="15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6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7">
    <xf numFmtId="0" fontId="0" fillId="0" borderId="0" xfId="0"/>
    <xf numFmtId="0" fontId="4" fillId="3" borderId="9" xfId="0" applyFont="1" applyFill="1" applyBorder="1" applyAlignment="1">
      <alignment horizontal="justify" vertical="top" wrapText="1"/>
    </xf>
    <xf numFmtId="0" fontId="4" fillId="0" borderId="9" xfId="0" applyFont="1" applyBorder="1" applyAlignment="1">
      <alignment horizontal="center" vertical="top" wrapText="1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181" fontId="4" fillId="2" borderId="9" xfId="0" applyNumberFormat="1" applyFont="1" applyFill="1" applyBorder="1" applyAlignment="1" applyProtection="1">
      <alignment horizontal="right" vertical="top" wrapText="1"/>
      <protection locked="0"/>
    </xf>
    <xf numFmtId="164" fontId="5" fillId="0" borderId="9" xfId="0" applyNumberFormat="1" applyFont="1" applyBorder="1" applyAlignment="1">
      <alignment horizontal="right" vertical="top" wrapText="1"/>
    </xf>
    <xf numFmtId="164" fontId="4" fillId="0" borderId="9" xfId="0" applyNumberFormat="1" applyFont="1" applyBorder="1" applyAlignment="1">
      <alignment horizontal="right" vertical="top" wrapText="1"/>
    </xf>
    <xf numFmtId="192" fontId="4" fillId="2" borderId="9" xfId="0" applyNumberFormat="1" applyFont="1" applyFill="1" applyBorder="1" applyAlignment="1" applyProtection="1">
      <alignment horizontal="right" vertical="top" wrapText="1"/>
      <protection locked="0"/>
    </xf>
    <xf numFmtId="193" fontId="4" fillId="2" borderId="9" xfId="0" applyNumberFormat="1" applyFont="1" applyFill="1" applyBorder="1" applyAlignment="1" applyProtection="1">
      <alignment horizontal="right" vertical="top" wrapText="1"/>
      <protection locked="0"/>
    </xf>
    <xf numFmtId="194" fontId="4" fillId="2" borderId="9" xfId="0" applyNumberFormat="1" applyFont="1" applyFill="1" applyBorder="1" applyAlignment="1" applyProtection="1">
      <alignment horizontal="right" vertical="top" wrapText="1"/>
      <protection locked="0"/>
    </xf>
    <xf numFmtId="195" fontId="4" fillId="2" borderId="9" xfId="0" applyNumberFormat="1" applyFont="1" applyFill="1" applyBorder="1" applyAlignment="1" applyProtection="1">
      <alignment horizontal="right" vertical="top" wrapText="1"/>
      <protection locked="0"/>
    </xf>
    <xf numFmtId="0" fontId="4" fillId="3" borderId="9" xfId="0" applyFont="1" applyFill="1" applyBorder="1" applyAlignment="1">
      <alignment vertical="top" wrapText="1"/>
    </xf>
    <xf numFmtId="165" fontId="4" fillId="0" borderId="9" xfId="0" applyNumberFormat="1" applyFont="1" applyBorder="1" applyAlignment="1">
      <alignment horizontal="center" vertical="top" wrapText="1"/>
    </xf>
    <xf numFmtId="164" fontId="4" fillId="6" borderId="9" xfId="0" applyNumberFormat="1" applyFont="1" applyFill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182" fontId="4" fillId="2" borderId="9" xfId="0" applyNumberFormat="1" applyFont="1" applyFill="1" applyBorder="1" applyAlignment="1" applyProtection="1">
      <alignment horizontal="right" vertical="top" wrapText="1"/>
      <protection locked="0"/>
    </xf>
    <xf numFmtId="186" fontId="4" fillId="2" borderId="9" xfId="0" applyNumberFormat="1" applyFont="1" applyFill="1" applyBorder="1" applyAlignment="1" applyProtection="1">
      <alignment horizontal="right" vertical="top" wrapText="1"/>
      <protection locked="0"/>
    </xf>
    <xf numFmtId="183" fontId="4" fillId="2" borderId="9" xfId="0" applyNumberFormat="1" applyFont="1" applyFill="1" applyBorder="1" applyAlignment="1" applyProtection="1">
      <alignment horizontal="right" vertical="top" wrapText="1"/>
      <protection locked="0"/>
    </xf>
    <xf numFmtId="184" fontId="4" fillId="2" borderId="9" xfId="0" applyNumberFormat="1" applyFont="1" applyFill="1" applyBorder="1" applyAlignment="1" applyProtection="1">
      <alignment horizontal="right" vertical="top" wrapText="1"/>
      <protection locked="0"/>
    </xf>
    <xf numFmtId="185" fontId="4" fillId="2" borderId="9" xfId="0" applyNumberFormat="1" applyFont="1" applyFill="1" applyBorder="1" applyAlignment="1" applyProtection="1">
      <alignment horizontal="right" vertical="top" wrapText="1"/>
      <protection locked="0"/>
    </xf>
    <xf numFmtId="187" fontId="5" fillId="5" borderId="9" xfId="0" applyNumberFormat="1" applyFont="1" applyFill="1" applyBorder="1" applyAlignment="1" applyProtection="1">
      <alignment horizontal="right" vertical="top" wrapText="1"/>
      <protection locked="0"/>
    </xf>
    <xf numFmtId="188" fontId="5" fillId="5" borderId="9" xfId="0" applyNumberFormat="1" applyFont="1" applyFill="1" applyBorder="1" applyAlignment="1" applyProtection="1">
      <alignment horizontal="right" vertical="top" wrapText="1"/>
      <protection locked="0"/>
    </xf>
    <xf numFmtId="189" fontId="5" fillId="5" borderId="9" xfId="0" applyNumberFormat="1" applyFont="1" applyFill="1" applyBorder="1" applyAlignment="1" applyProtection="1">
      <alignment horizontal="right" vertical="top" wrapText="1"/>
      <protection locked="0"/>
    </xf>
    <xf numFmtId="190" fontId="5" fillId="5" borderId="9" xfId="0" applyNumberFormat="1" applyFont="1" applyFill="1" applyBorder="1" applyAlignment="1" applyProtection="1">
      <alignment horizontal="right" vertical="top" wrapText="1"/>
      <protection locked="0"/>
    </xf>
    <xf numFmtId="0" fontId="4" fillId="0" borderId="9" xfId="0" applyFont="1" applyBorder="1" applyAlignment="1">
      <alignment horizontal="right" vertical="top" wrapText="1"/>
    </xf>
    <xf numFmtId="191" fontId="5" fillId="5" borderId="9" xfId="0" applyNumberFormat="1" applyFont="1" applyFill="1" applyBorder="1" applyAlignment="1" applyProtection="1">
      <alignment horizontal="right" vertical="top" wrapText="1"/>
      <protection locked="0"/>
    </xf>
    <xf numFmtId="177" fontId="5" fillId="0" borderId="9" xfId="0" applyNumberFormat="1" applyFont="1" applyBorder="1" applyAlignment="1">
      <alignment horizontal="right" vertical="top" wrapText="1"/>
    </xf>
    <xf numFmtId="0" fontId="4" fillId="3" borderId="0" xfId="0" applyFont="1" applyFill="1" applyAlignment="1">
      <alignment horizontal="center" vertical="top" wrapText="1"/>
    </xf>
    <xf numFmtId="0" fontId="4" fillId="2" borderId="23" xfId="0" applyFont="1" applyFill="1" applyBorder="1" applyAlignment="1" applyProtection="1">
      <alignment horizontal="center" vertical="top" wrapText="1"/>
      <protection locked="0"/>
    </xf>
    <xf numFmtId="171" fontId="4" fillId="3" borderId="9" xfId="0" applyNumberFormat="1" applyFont="1" applyFill="1" applyBorder="1" applyAlignment="1">
      <alignment horizontal="right" vertical="top" wrapText="1"/>
    </xf>
    <xf numFmtId="172" fontId="4" fillId="3" borderId="9" xfId="0" applyNumberFormat="1" applyFont="1" applyFill="1" applyBorder="1" applyAlignment="1">
      <alignment horizontal="right" vertical="top" wrapText="1"/>
    </xf>
    <xf numFmtId="166" fontId="4" fillId="3" borderId="9" xfId="0" applyNumberFormat="1" applyFont="1" applyFill="1" applyBorder="1" applyAlignment="1">
      <alignment horizontal="right" vertical="top" wrapText="1"/>
    </xf>
    <xf numFmtId="170" fontId="4" fillId="3" borderId="9" xfId="0" applyNumberFormat="1" applyFont="1" applyFill="1" applyBorder="1" applyAlignment="1">
      <alignment horizontal="right"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vertical="top" wrapText="1"/>
    </xf>
    <xf numFmtId="165" fontId="4" fillId="3" borderId="2" xfId="0" applyNumberFormat="1" applyFont="1" applyFill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0" xfId="0" applyFont="1" applyFill="1" applyAlignment="1">
      <alignment horizontal="right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2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164" fontId="4" fillId="8" borderId="9" xfId="0" applyNumberFormat="1" applyFont="1" applyFill="1" applyBorder="1" applyAlignment="1">
      <alignment horizontal="right" vertical="top" wrapText="1"/>
    </xf>
    <xf numFmtId="164" fontId="4" fillId="3" borderId="9" xfId="0" applyNumberFormat="1" applyFont="1" applyFill="1" applyBorder="1" applyAlignment="1">
      <alignment horizontal="center" vertical="top" wrapText="1"/>
    </xf>
    <xf numFmtId="164" fontId="4" fillId="3" borderId="9" xfId="0" applyNumberFormat="1" applyFont="1" applyFill="1" applyBorder="1" applyAlignment="1">
      <alignment vertical="top" wrapText="1"/>
    </xf>
    <xf numFmtId="164" fontId="4" fillId="7" borderId="9" xfId="0" applyNumberFormat="1" applyFont="1" applyFill="1" applyBorder="1" applyAlignment="1">
      <alignment vertical="top" wrapText="1"/>
    </xf>
    <xf numFmtId="164" fontId="7" fillId="3" borderId="9" xfId="0" applyNumberFormat="1" applyFont="1" applyFill="1" applyBorder="1" applyAlignment="1">
      <alignment horizontal="center" vertical="top" wrapText="1"/>
    </xf>
    <xf numFmtId="196" fontId="4" fillId="2" borderId="9" xfId="0" applyNumberFormat="1" applyFont="1" applyFill="1" applyBorder="1" applyAlignment="1" applyProtection="1">
      <alignment horizontal="right" vertical="top" wrapText="1"/>
      <protection locked="0"/>
    </xf>
    <xf numFmtId="197" fontId="4" fillId="2" borderId="9" xfId="0" applyNumberFormat="1" applyFont="1" applyFill="1" applyBorder="1" applyAlignment="1" applyProtection="1">
      <alignment horizontal="right" vertical="top" wrapText="1"/>
      <protection locked="0"/>
    </xf>
    <xf numFmtId="198" fontId="4" fillId="2" borderId="9" xfId="0" applyNumberFormat="1" applyFont="1" applyFill="1" applyBorder="1" applyAlignment="1" applyProtection="1">
      <alignment horizontal="right" vertical="top" wrapText="1"/>
      <protection locked="0"/>
    </xf>
    <xf numFmtId="0" fontId="4" fillId="3" borderId="0" xfId="0" applyFont="1" applyFill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169" fontId="5" fillId="4" borderId="14" xfId="0" applyNumberFormat="1" applyFont="1" applyFill="1" applyBorder="1" applyAlignment="1">
      <alignment horizontal="center" vertical="top" wrapText="1"/>
    </xf>
    <xf numFmtId="169" fontId="5" fillId="4" borderId="15" xfId="0" applyNumberFormat="1" applyFont="1" applyFill="1" applyBorder="1" applyAlignment="1">
      <alignment horizontal="center" vertical="top" wrapText="1"/>
    </xf>
    <xf numFmtId="178" fontId="4" fillId="3" borderId="14" xfId="0" applyNumberFormat="1" applyFont="1" applyFill="1" applyBorder="1" applyAlignment="1">
      <alignment horizontal="center" vertical="top" wrapText="1"/>
    </xf>
    <xf numFmtId="178" fontId="4" fillId="3" borderId="15" xfId="0" applyNumberFormat="1" applyFont="1" applyFill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4" fillId="3" borderId="0" xfId="0" quotePrefix="1" applyFont="1" applyFill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3" borderId="14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top" wrapText="1"/>
    </xf>
    <xf numFmtId="164" fontId="8" fillId="3" borderId="16" xfId="0" applyNumberFormat="1" applyFont="1" applyFill="1" applyBorder="1" applyAlignment="1">
      <alignment horizontal="center" vertical="top" wrapText="1"/>
    </xf>
    <xf numFmtId="164" fontId="8" fillId="3" borderId="22" xfId="0" applyNumberFormat="1" applyFont="1" applyFill="1" applyBorder="1" applyAlignment="1">
      <alignment horizontal="center" vertical="top" wrapText="1"/>
    </xf>
    <xf numFmtId="164" fontId="8" fillId="3" borderId="17" xfId="0" applyNumberFormat="1" applyFont="1" applyFill="1" applyBorder="1" applyAlignment="1">
      <alignment horizontal="center" vertical="top" wrapText="1"/>
    </xf>
    <xf numFmtId="164" fontId="8" fillId="3" borderId="13" xfId="0" applyNumberFormat="1" applyFont="1" applyFill="1" applyBorder="1" applyAlignment="1">
      <alignment horizontal="center" vertical="top" wrapText="1"/>
    </xf>
    <xf numFmtId="164" fontId="8" fillId="3" borderId="0" xfId="0" applyNumberFormat="1" applyFont="1" applyFill="1" applyAlignment="1">
      <alignment horizontal="center" vertical="top" wrapText="1"/>
    </xf>
    <xf numFmtId="164" fontId="8" fillId="3" borderId="18" xfId="0" applyNumberFormat="1" applyFont="1" applyFill="1" applyBorder="1" applyAlignment="1">
      <alignment horizontal="center" vertical="top" wrapText="1"/>
    </xf>
    <xf numFmtId="164" fontId="8" fillId="3" borderId="19" xfId="0" applyNumberFormat="1" applyFont="1" applyFill="1" applyBorder="1" applyAlignment="1">
      <alignment horizontal="center" vertical="top" wrapText="1"/>
    </xf>
    <xf numFmtId="164" fontId="8" fillId="3" borderId="3" xfId="0" applyNumberFormat="1" applyFont="1" applyFill="1" applyBorder="1" applyAlignment="1">
      <alignment horizontal="center" vertical="top" wrapText="1"/>
    </xf>
    <xf numFmtId="164" fontId="8" fillId="3" borderId="20" xfId="0" applyNumberFormat="1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center" vertical="top" wrapText="1"/>
    </xf>
    <xf numFmtId="167" fontId="4" fillId="3" borderId="14" xfId="0" applyNumberFormat="1" applyFont="1" applyFill="1" applyBorder="1" applyAlignment="1">
      <alignment horizontal="center" vertical="top" wrapText="1"/>
    </xf>
    <xf numFmtId="167" fontId="4" fillId="3" borderId="15" xfId="0" applyNumberFormat="1" applyFont="1" applyFill="1" applyBorder="1" applyAlignment="1">
      <alignment horizontal="center" vertical="top" wrapText="1"/>
    </xf>
    <xf numFmtId="168" fontId="5" fillId="4" borderId="14" xfId="0" applyNumberFormat="1" applyFont="1" applyFill="1" applyBorder="1" applyAlignment="1">
      <alignment horizontal="center" vertical="top" wrapText="1"/>
    </xf>
    <xf numFmtId="168" fontId="5" fillId="4" borderId="15" xfId="0" applyNumberFormat="1" applyFont="1" applyFill="1" applyBorder="1" applyAlignment="1">
      <alignment horizontal="center" vertical="top" wrapText="1"/>
    </xf>
    <xf numFmtId="179" fontId="5" fillId="4" borderId="14" xfId="0" applyNumberFormat="1" applyFont="1" applyFill="1" applyBorder="1" applyAlignment="1">
      <alignment horizontal="center" vertical="top" wrapText="1"/>
    </xf>
    <xf numFmtId="179" fontId="5" fillId="4" borderId="15" xfId="0" applyNumberFormat="1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3" borderId="17" xfId="0" applyFont="1" applyFill="1" applyBorder="1" applyAlignment="1">
      <alignment horizontal="center" vertical="top" wrapText="1"/>
    </xf>
    <xf numFmtId="0" fontId="6" fillId="3" borderId="19" xfId="0" applyFont="1" applyFill="1" applyBorder="1" applyAlignment="1">
      <alignment horizontal="center" vertical="top" wrapText="1"/>
    </xf>
    <xf numFmtId="0" fontId="6" fillId="3" borderId="20" xfId="0" applyFont="1" applyFill="1" applyBorder="1" applyAlignment="1">
      <alignment horizontal="center" vertical="top" wrapText="1"/>
    </xf>
    <xf numFmtId="180" fontId="5" fillId="4" borderId="14" xfId="0" applyNumberFormat="1" applyFont="1" applyFill="1" applyBorder="1" applyAlignment="1">
      <alignment horizontal="center" vertical="top" wrapText="1"/>
    </xf>
    <xf numFmtId="180" fontId="5" fillId="4" borderId="15" xfId="0" applyNumberFormat="1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16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173" fontId="5" fillId="5" borderId="16" xfId="0" applyNumberFormat="1" applyFont="1" applyFill="1" applyBorder="1" applyAlignment="1" applyProtection="1">
      <alignment horizontal="center" vertical="top" wrapText="1"/>
      <protection locked="0"/>
    </xf>
    <xf numFmtId="173" fontId="5" fillId="5" borderId="17" xfId="0" applyNumberFormat="1" applyFont="1" applyFill="1" applyBorder="1" applyAlignment="1" applyProtection="1">
      <alignment horizontal="center" vertical="top" wrapText="1"/>
      <protection locked="0"/>
    </xf>
    <xf numFmtId="176" fontId="4" fillId="3" borderId="14" xfId="0" applyNumberFormat="1" applyFont="1" applyFill="1" applyBorder="1" applyAlignment="1">
      <alignment horizontal="center" vertical="top" wrapText="1"/>
    </xf>
    <xf numFmtId="176" fontId="4" fillId="3" borderId="15" xfId="0" applyNumberFormat="1" applyFont="1" applyFill="1" applyBorder="1" applyAlignment="1">
      <alignment horizontal="center" vertical="top" wrapText="1"/>
    </xf>
    <xf numFmtId="174" fontId="5" fillId="5" borderId="13" xfId="0" applyNumberFormat="1" applyFont="1" applyFill="1" applyBorder="1" applyAlignment="1" applyProtection="1">
      <alignment horizontal="center" vertical="top" wrapText="1"/>
      <protection locked="0"/>
    </xf>
    <xf numFmtId="174" fontId="5" fillId="5" borderId="18" xfId="0" applyNumberFormat="1" applyFont="1" applyFill="1" applyBorder="1" applyAlignment="1" applyProtection="1">
      <alignment horizontal="center" vertical="top" wrapText="1"/>
      <protection locked="0"/>
    </xf>
    <xf numFmtId="175" fontId="5" fillId="5" borderId="19" xfId="0" applyNumberFormat="1" applyFont="1" applyFill="1" applyBorder="1" applyAlignment="1" applyProtection="1">
      <alignment horizontal="center" vertical="top" wrapText="1"/>
      <protection locked="0"/>
    </xf>
    <xf numFmtId="175" fontId="5" fillId="5" borderId="20" xfId="0" applyNumberFormat="1" applyFont="1" applyFill="1" applyBorder="1" applyAlignment="1" applyProtection="1">
      <alignment horizontal="center" vertical="top" wrapText="1"/>
      <protection locked="0"/>
    </xf>
  </cellXfs>
  <cellStyles count="46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" xfId="29" builtinId="8" hidden="1"/>
    <cellStyle name="Hiperlink" xfId="31" builtinId="8" hidden="1"/>
    <cellStyle name="Hiperlink" xfId="33" builtinId="8" hidden="1"/>
    <cellStyle name="Hiperlink" xfId="35" builtinId="8" hidden="1"/>
    <cellStyle name="Hiperlink" xfId="37" builtinId="8" hidden="1"/>
    <cellStyle name="Hiperlink" xfId="39" builtinId="8" hidden="1"/>
    <cellStyle name="Hiperlink" xfId="41" builtinId="8" hidden="1"/>
    <cellStyle name="Hiperlink" xfId="43" builtinId="8" hidden="1"/>
    <cellStyle name="Hiperlink" xfId="45" builtinId="8" hidden="1"/>
    <cellStyle name="Hiperlink" xfId="47" builtinId="8" hidden="1"/>
    <cellStyle name="Hiperlink" xfId="49" builtinId="8" hidden="1"/>
    <cellStyle name="Hiperlink" xfId="51" builtinId="8" hidden="1"/>
    <cellStyle name="Hiperlink" xfId="53" builtinId="8" hidden="1"/>
    <cellStyle name="Hiperlink" xfId="55" builtinId="8" hidden="1"/>
    <cellStyle name="Hiperlink" xfId="57" builtinId="8" hidden="1"/>
    <cellStyle name="Hiperlink" xfId="59" builtinId="8" hidden="1"/>
    <cellStyle name="Hiperlink" xfId="61" builtinId="8" hidden="1"/>
    <cellStyle name="Hiperlink" xfId="63" builtinId="8" hidden="1"/>
    <cellStyle name="Hiperlink" xfId="65" builtinId="8" hidden="1"/>
    <cellStyle name="Hiperlink" xfId="67" builtinId="8" hidden="1"/>
    <cellStyle name="Hiperlink" xfId="69" builtinId="8" hidden="1"/>
    <cellStyle name="Hiperlink" xfId="71" builtinId="8" hidden="1"/>
    <cellStyle name="Hiperlink" xfId="73" builtinId="8" hidden="1"/>
    <cellStyle name="Hiperlink" xfId="75" builtinId="8" hidden="1"/>
    <cellStyle name="Hiperlink" xfId="77" builtinId="8" hidden="1"/>
    <cellStyle name="Hiperlink" xfId="79" builtinId="8" hidden="1"/>
    <cellStyle name="Hiperlink" xfId="81" builtinId="8" hidden="1"/>
    <cellStyle name="Hiperlink" xfId="83" builtinId="8" hidden="1"/>
    <cellStyle name="Hiperlink" xfId="85" builtinId="8" hidden="1"/>
    <cellStyle name="Hiperlink" xfId="87" builtinId="8" hidden="1"/>
    <cellStyle name="Hiperlink" xfId="89" builtinId="8" hidden="1"/>
    <cellStyle name="Hiperlink" xfId="91" builtinId="8" hidden="1"/>
    <cellStyle name="Hiperlink" xfId="93" builtinId="8" hidden="1"/>
    <cellStyle name="Hiperlink" xfId="95" builtinId="8" hidden="1"/>
    <cellStyle name="Hiperlink" xfId="97" builtinId="8" hidden="1"/>
    <cellStyle name="Hiperlink" xfId="99" builtinId="8" hidden="1"/>
    <cellStyle name="Hiperlink" xfId="101" builtinId="8" hidden="1"/>
    <cellStyle name="Hiperlink" xfId="103" builtinId="8" hidden="1"/>
    <cellStyle name="Hiperlink" xfId="105" builtinId="8" hidden="1"/>
    <cellStyle name="Hiperlink" xfId="107" builtinId="8" hidden="1"/>
    <cellStyle name="Hiperlink" xfId="109" builtinId="8" hidden="1"/>
    <cellStyle name="Hiperlink" xfId="111" builtinId="8" hidden="1"/>
    <cellStyle name="Hiperlink" xfId="113" builtinId="8" hidden="1"/>
    <cellStyle name="Hiperlink" xfId="115" builtinId="8" hidden="1"/>
    <cellStyle name="Hiperlink" xfId="117" builtinId="8" hidden="1"/>
    <cellStyle name="Hiperlink" xfId="119" builtinId="8" hidden="1"/>
    <cellStyle name="Hiperlink" xfId="121" builtinId="8" hidden="1"/>
    <cellStyle name="Hiperlink" xfId="123" builtinId="8" hidden="1"/>
    <cellStyle name="Hiperlink" xfId="125" builtinId="8" hidden="1"/>
    <cellStyle name="Hiperlink" xfId="127" builtinId="8" hidden="1"/>
    <cellStyle name="Hiperlink" xfId="129" builtinId="8" hidden="1"/>
    <cellStyle name="Hiperlink" xfId="131" builtinId="8" hidden="1"/>
    <cellStyle name="Hiperlink" xfId="133" builtinId="8" hidden="1"/>
    <cellStyle name="Hiperlink" xfId="135" builtinId="8" hidden="1"/>
    <cellStyle name="Hiperlink" xfId="137" builtinId="8" hidden="1"/>
    <cellStyle name="Hiperlink" xfId="139" builtinId="8" hidden="1"/>
    <cellStyle name="Hiperlink" xfId="141" builtinId="8" hidden="1"/>
    <cellStyle name="Hiperlink" xfId="143" builtinId="8" hidden="1"/>
    <cellStyle name="Hiperlink" xfId="145" builtinId="8" hidden="1"/>
    <cellStyle name="Hiperlink" xfId="147" builtinId="8" hidden="1"/>
    <cellStyle name="Hiperlink" xfId="149" builtinId="8" hidden="1"/>
    <cellStyle name="Hiperlink" xfId="151" builtinId="8" hidden="1"/>
    <cellStyle name="Hiperlink" xfId="153" builtinId="8" hidden="1"/>
    <cellStyle name="Hiperlink" xfId="155" builtinId="8" hidden="1"/>
    <cellStyle name="Hiperlink" xfId="157" builtinId="8" hidden="1"/>
    <cellStyle name="Hiperlink" xfId="159" builtinId="8" hidden="1"/>
    <cellStyle name="Hiperlink" xfId="161" builtinId="8" hidden="1"/>
    <cellStyle name="Hiperlink" xfId="163" builtinId="8" hidden="1"/>
    <cellStyle name="Hiperlink" xfId="165" builtinId="8" hidden="1"/>
    <cellStyle name="Hiperlink" xfId="167" builtinId="8" hidden="1"/>
    <cellStyle name="Hiperlink" xfId="169" builtinId="8" hidden="1"/>
    <cellStyle name="Hiperlink" xfId="171" builtinId="8" hidden="1"/>
    <cellStyle name="Hiperlink" xfId="173" builtinId="8" hidden="1"/>
    <cellStyle name="Hiperlink" xfId="175" builtinId="8" hidden="1"/>
    <cellStyle name="Hiperlink" xfId="177" builtinId="8" hidden="1"/>
    <cellStyle name="Hiperlink" xfId="179" builtinId="8" hidden="1"/>
    <cellStyle name="Hiperlink" xfId="181" builtinId="8" hidden="1"/>
    <cellStyle name="Hiperlink" xfId="183" builtinId="8" hidden="1"/>
    <cellStyle name="Hiperlink" xfId="185" builtinId="8" hidden="1"/>
    <cellStyle name="Hiperlink" xfId="187" builtinId="8" hidden="1"/>
    <cellStyle name="Hiperlink" xfId="189" builtinId="8" hidden="1"/>
    <cellStyle name="Hiperlink" xfId="191" builtinId="8" hidden="1"/>
    <cellStyle name="Hiperlink" xfId="193" builtinId="8" hidden="1"/>
    <cellStyle name="Hiperlink" xfId="195" builtinId="8" hidden="1"/>
    <cellStyle name="Hiperlink" xfId="197" builtinId="8" hidden="1"/>
    <cellStyle name="Hiperlink" xfId="199" builtinId="8" hidden="1"/>
    <cellStyle name="Hiperlink" xfId="201" builtinId="8" hidden="1"/>
    <cellStyle name="Hiperlink" xfId="203" builtinId="8" hidden="1"/>
    <cellStyle name="Hiperlink" xfId="205" builtinId="8" hidden="1"/>
    <cellStyle name="Hiperlink" xfId="207" builtinId="8" hidden="1"/>
    <cellStyle name="Hiperlink" xfId="209" builtinId="8" hidden="1"/>
    <cellStyle name="Hiperlink" xfId="211" builtinId="8" hidden="1"/>
    <cellStyle name="Hiperlink" xfId="213" builtinId="8" hidden="1"/>
    <cellStyle name="Hiperlink" xfId="215" builtinId="8" hidden="1"/>
    <cellStyle name="Hiperlink" xfId="217" builtinId="8" hidden="1"/>
    <cellStyle name="Hiperlink" xfId="219" builtinId="8" hidden="1"/>
    <cellStyle name="Hiperlink" xfId="221" builtinId="8" hidden="1"/>
    <cellStyle name="Hiperlink" xfId="223" builtinId="8" hidden="1"/>
    <cellStyle name="Hiperlink" xfId="225" builtinId="8" hidden="1"/>
    <cellStyle name="Hiperlink" xfId="227" builtinId="8" hidden="1"/>
    <cellStyle name="Hiperlink" xfId="229" builtinId="8" hidden="1"/>
    <cellStyle name="Hiperlink" xfId="231" builtinId="8" hidden="1"/>
    <cellStyle name="Hiperlink" xfId="233" builtinId="8" hidden="1"/>
    <cellStyle name="Hiperlink" xfId="235" builtinId="8" hidden="1"/>
    <cellStyle name="Hiperlink" xfId="237" builtinId="8" hidden="1"/>
    <cellStyle name="Hiperlink" xfId="239" builtinId="8" hidden="1"/>
    <cellStyle name="Hiperlink" xfId="241" builtinId="8" hidden="1"/>
    <cellStyle name="Hiperlink" xfId="243" builtinId="8" hidden="1"/>
    <cellStyle name="Hiperlink" xfId="245" builtinId="8" hidden="1"/>
    <cellStyle name="Hiperlink" xfId="247" builtinId="8" hidden="1"/>
    <cellStyle name="Hiperlink" xfId="249" builtinId="8" hidden="1"/>
    <cellStyle name="Hiperlink" xfId="251" builtinId="8" hidden="1"/>
    <cellStyle name="Hiperlink" xfId="253" builtinId="8" hidden="1"/>
    <cellStyle name="Hiperlink" xfId="255" builtinId="8" hidden="1"/>
    <cellStyle name="Hiperlink" xfId="257" builtinId="8" hidden="1"/>
    <cellStyle name="Hiperlink" xfId="259" builtinId="8" hidden="1"/>
    <cellStyle name="Hiperlink" xfId="261" builtinId="8" hidden="1"/>
    <cellStyle name="Hiperlink" xfId="263" builtinId="8" hidden="1"/>
    <cellStyle name="Hiperlink" xfId="265" builtinId="8" hidden="1"/>
    <cellStyle name="Hiperlink" xfId="267" builtinId="8" hidden="1"/>
    <cellStyle name="Hiperlink" xfId="269" builtinId="8" hidden="1"/>
    <cellStyle name="Hiperlink" xfId="271" builtinId="8" hidden="1"/>
    <cellStyle name="Hiperlink" xfId="273" builtinId="8" hidden="1"/>
    <cellStyle name="Hiperlink" xfId="275" builtinId="8" hidden="1"/>
    <cellStyle name="Hiperlink" xfId="277" builtinId="8" hidden="1"/>
    <cellStyle name="Hiperlink" xfId="279" builtinId="8" hidden="1"/>
    <cellStyle name="Hiperlink" xfId="281" builtinId="8" hidden="1"/>
    <cellStyle name="Hiperlink" xfId="283" builtinId="8" hidden="1"/>
    <cellStyle name="Hiperlink" xfId="285" builtinId="8" hidden="1"/>
    <cellStyle name="Hiperlink" xfId="287" builtinId="8" hidden="1"/>
    <cellStyle name="Hiperlink" xfId="289" builtinId="8" hidden="1"/>
    <cellStyle name="Hiperlink" xfId="291" builtinId="8" hidden="1"/>
    <cellStyle name="Hiperlink" xfId="293" builtinId="8" hidden="1"/>
    <cellStyle name="Hiperlink" xfId="295" builtinId="8" hidden="1"/>
    <cellStyle name="Hiperlink" xfId="297" builtinId="8" hidden="1"/>
    <cellStyle name="Hiperlink" xfId="299" builtinId="8" hidden="1"/>
    <cellStyle name="Hiperlink" xfId="301" builtinId="8" hidden="1"/>
    <cellStyle name="Hiperlink" xfId="303" builtinId="8" hidden="1"/>
    <cellStyle name="Hiperlink" xfId="305" builtinId="8" hidden="1"/>
    <cellStyle name="Hiperlink" xfId="307" builtinId="8" hidden="1"/>
    <cellStyle name="Hiperlink" xfId="309" builtinId="8" hidden="1"/>
    <cellStyle name="Hiperlink" xfId="311" builtinId="8" hidden="1"/>
    <cellStyle name="Hiperlink" xfId="313" builtinId="8" hidden="1"/>
    <cellStyle name="Hiperlink" xfId="315" builtinId="8" hidden="1"/>
    <cellStyle name="Hiperlink" xfId="317" builtinId="8" hidden="1"/>
    <cellStyle name="Hiperlink" xfId="319" builtinId="8" hidden="1"/>
    <cellStyle name="Hiperlink" xfId="321" builtinId="8" hidden="1"/>
    <cellStyle name="Hiperlink" xfId="323" builtinId="8" hidden="1"/>
    <cellStyle name="Hiperlink" xfId="325" builtinId="8" hidden="1"/>
    <cellStyle name="Hiperlink" xfId="327" builtinId="8" hidden="1"/>
    <cellStyle name="Hiperlink" xfId="329" builtinId="8" hidden="1"/>
    <cellStyle name="Hiperlink" xfId="331" builtinId="8" hidden="1"/>
    <cellStyle name="Hiperlink" xfId="333" builtinId="8" hidden="1"/>
    <cellStyle name="Hiperlink" xfId="335" builtinId="8" hidden="1"/>
    <cellStyle name="Hiperlink" xfId="337" builtinId="8" hidden="1"/>
    <cellStyle name="Hiperlink" xfId="339" builtinId="8" hidden="1"/>
    <cellStyle name="Hiperlink" xfId="341" builtinId="8" hidden="1"/>
    <cellStyle name="Hiperlink" xfId="343" builtinId="8" hidden="1"/>
    <cellStyle name="Hiperlink" xfId="345" builtinId="8" hidden="1"/>
    <cellStyle name="Hiperlink" xfId="347" builtinId="8" hidden="1"/>
    <cellStyle name="Hiperlink" xfId="349" builtinId="8" hidden="1"/>
    <cellStyle name="Hiperlink" xfId="351" builtinId="8" hidden="1"/>
    <cellStyle name="Hiperlink" xfId="353" builtinId="8" hidden="1"/>
    <cellStyle name="Hiperlink" xfId="355" builtinId="8" hidden="1"/>
    <cellStyle name="Hiperlink" xfId="357" builtinId="8" hidden="1"/>
    <cellStyle name="Hiperlink" xfId="359" builtinId="8" hidden="1"/>
    <cellStyle name="Hiperlink" xfId="361" builtinId="8" hidden="1"/>
    <cellStyle name="Hiperlink" xfId="363" builtinId="8" hidden="1"/>
    <cellStyle name="Hiperlink" xfId="365" builtinId="8" hidden="1"/>
    <cellStyle name="Hiperlink" xfId="367" builtinId="8" hidden="1"/>
    <cellStyle name="Hiperlink" xfId="369" builtinId="8" hidden="1"/>
    <cellStyle name="Hiperlink" xfId="371" builtinId="8" hidden="1"/>
    <cellStyle name="Hiperlink" xfId="373" builtinId="8" hidden="1"/>
    <cellStyle name="Hiperlink" xfId="375" builtinId="8" hidden="1"/>
    <cellStyle name="Hiperlink" xfId="377" builtinId="8" hidden="1"/>
    <cellStyle name="Hiperlink" xfId="379" builtinId="8" hidden="1"/>
    <cellStyle name="Hiperlink" xfId="381" builtinId="8" hidden="1"/>
    <cellStyle name="Hiperlink" xfId="383" builtinId="8" hidden="1"/>
    <cellStyle name="Hiperlink" xfId="385" builtinId="8" hidden="1"/>
    <cellStyle name="Hiperlink" xfId="387" builtinId="8" hidden="1"/>
    <cellStyle name="Hiperlink" xfId="389" builtinId="8" hidden="1"/>
    <cellStyle name="Hiperlink" xfId="391" builtinId="8" hidden="1"/>
    <cellStyle name="Hiperlink" xfId="393" builtinId="8" hidden="1"/>
    <cellStyle name="Hiperlink" xfId="395" builtinId="8" hidden="1"/>
    <cellStyle name="Hiperlink" xfId="397" builtinId="8" hidden="1"/>
    <cellStyle name="Hiperlink" xfId="399" builtinId="8" hidden="1"/>
    <cellStyle name="Hiperlink" xfId="401" builtinId="8" hidden="1"/>
    <cellStyle name="Hiperlink" xfId="403" builtinId="8" hidden="1"/>
    <cellStyle name="Hiperlink" xfId="405" builtinId="8" hidden="1"/>
    <cellStyle name="Hiperlink" xfId="407" builtinId="8" hidden="1"/>
    <cellStyle name="Hiperlink" xfId="409" builtinId="8" hidden="1"/>
    <cellStyle name="Hiperlink" xfId="411" builtinId="8" hidden="1"/>
    <cellStyle name="Hiperlink" xfId="413" builtinId="8" hidden="1"/>
    <cellStyle name="Hiperlink" xfId="415" builtinId="8" hidden="1"/>
    <cellStyle name="Hiperlink" xfId="417" builtinId="8" hidden="1"/>
    <cellStyle name="Hiperlink" xfId="419" builtinId="8" hidden="1"/>
    <cellStyle name="Hiperlink" xfId="421" builtinId="8" hidden="1"/>
    <cellStyle name="Hiperlink" xfId="423" builtinId="8" hidden="1"/>
    <cellStyle name="Hiperlink" xfId="425" builtinId="8" hidden="1"/>
    <cellStyle name="Hiperlink" xfId="427" builtinId="8" hidden="1"/>
    <cellStyle name="Hiperlink" xfId="429" builtinId="8" hidden="1"/>
    <cellStyle name="Hiperlink" xfId="431" builtinId="8" hidden="1"/>
    <cellStyle name="Hiperlink" xfId="433" builtinId="8" hidden="1"/>
    <cellStyle name="Hiperlink" xfId="435" builtinId="8" hidden="1"/>
    <cellStyle name="Hiperlink" xfId="437" builtinId="8" hidden="1"/>
    <cellStyle name="Hiperlink" xfId="439" builtinId="8" hidden="1"/>
    <cellStyle name="Hiperlink" xfId="441" builtinId="8" hidden="1"/>
    <cellStyle name="Hiperlink" xfId="443" builtinId="8" hidden="1"/>
    <cellStyle name="Hiperlink" xfId="445" builtinId="8" hidden="1"/>
    <cellStyle name="Hiperlink" xfId="447" builtinId="8" hidden="1"/>
    <cellStyle name="Hiperlink" xfId="449" builtinId="8" hidden="1"/>
    <cellStyle name="Hiperlink" xfId="451" builtinId="8" hidden="1"/>
    <cellStyle name="Hiperlink" xfId="453" builtinId="8" hidden="1"/>
    <cellStyle name="Hiperlink" xfId="455" builtinId="8" hidden="1"/>
    <cellStyle name="Hiperlink" xfId="457" builtinId="8" hidden="1"/>
    <cellStyle name="Hiperlink" xfId="459" builtinId="8" hidden="1"/>
    <cellStyle name="Hiperlink" xfId="461" builtinId="8" hidden="1"/>
    <cellStyle name="Hiperlink" xfId="463" builtinId="8" hidden="1"/>
    <cellStyle name="Hiperlink" xfId="465" builtinId="8" hidden="1"/>
    <cellStyle name="Hiperlink" xfId="46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Hiperlink Visitado" xfId="30" builtinId="9" hidden="1"/>
    <cellStyle name="Hiperlink Visitado" xfId="32" builtinId="9" hidden="1"/>
    <cellStyle name="Hiperlink Visitado" xfId="34" builtinId="9" hidden="1"/>
    <cellStyle name="Hiperlink Visitado" xfId="36" builtinId="9" hidden="1"/>
    <cellStyle name="Hiperlink Visitado" xfId="38" builtinId="9" hidden="1"/>
    <cellStyle name="Hiperlink Visitado" xfId="40" builtinId="9" hidden="1"/>
    <cellStyle name="Hiperlink Visitado" xfId="42" builtinId="9" hidden="1"/>
    <cellStyle name="Hiperlink Visitado" xfId="44" builtinId="9" hidden="1"/>
    <cellStyle name="Hiperlink Visitado" xfId="46" builtinId="9" hidden="1"/>
    <cellStyle name="Hiperlink Visitado" xfId="48" builtinId="9" hidden="1"/>
    <cellStyle name="Hiperlink Visitado" xfId="50" builtinId="9" hidden="1"/>
    <cellStyle name="Hiperlink Visitado" xfId="52" builtinId="9" hidden="1"/>
    <cellStyle name="Hiperlink Visitado" xfId="54" builtinId="9" hidden="1"/>
    <cellStyle name="Hiperlink Visitado" xfId="56" builtinId="9" hidden="1"/>
    <cellStyle name="Hiperlink Visitado" xfId="58" builtinId="9" hidden="1"/>
    <cellStyle name="Hiperlink Visitado" xfId="60" builtinId="9" hidden="1"/>
    <cellStyle name="Hiperlink Visitado" xfId="62" builtinId="9" hidden="1"/>
    <cellStyle name="Hiperlink Visitado" xfId="64" builtinId="9" hidden="1"/>
    <cellStyle name="Hiperlink Visitado" xfId="66" builtinId="9" hidden="1"/>
    <cellStyle name="Hiperlink Visitado" xfId="68" builtinId="9" hidden="1"/>
    <cellStyle name="Hiperlink Visitado" xfId="70" builtinId="9" hidden="1"/>
    <cellStyle name="Hiperlink Visitado" xfId="72" builtinId="9" hidden="1"/>
    <cellStyle name="Hiperlink Visitado" xfId="74" builtinId="9" hidden="1"/>
    <cellStyle name="Hiperlink Visitado" xfId="76" builtinId="9" hidden="1"/>
    <cellStyle name="Hiperlink Visitado" xfId="78" builtinId="9" hidden="1"/>
    <cellStyle name="Hiperlink Visitado" xfId="80" builtinId="9" hidden="1"/>
    <cellStyle name="Hiperlink Visitado" xfId="82" builtinId="9" hidden="1"/>
    <cellStyle name="Hiperlink Visitado" xfId="84" builtinId="9" hidden="1"/>
    <cellStyle name="Hiperlink Visitado" xfId="86" builtinId="9" hidden="1"/>
    <cellStyle name="Hiperlink Visitado" xfId="88" builtinId="9" hidden="1"/>
    <cellStyle name="Hiperlink Visitado" xfId="90" builtinId="9" hidden="1"/>
    <cellStyle name="Hiperlink Visitado" xfId="92" builtinId="9" hidden="1"/>
    <cellStyle name="Hiperlink Visitado" xfId="94" builtinId="9" hidden="1"/>
    <cellStyle name="Hiperlink Visitado" xfId="96" builtinId="9" hidden="1"/>
    <cellStyle name="Hiperlink Visitado" xfId="98" builtinId="9" hidden="1"/>
    <cellStyle name="Hiperlink Visitado" xfId="100" builtinId="9" hidden="1"/>
    <cellStyle name="Hiperlink Visitado" xfId="102" builtinId="9" hidden="1"/>
    <cellStyle name="Hiperlink Visitado" xfId="104" builtinId="9" hidden="1"/>
    <cellStyle name="Hiperlink Visitado" xfId="106" builtinId="9" hidden="1"/>
    <cellStyle name="Hiperlink Visitado" xfId="108" builtinId="9" hidden="1"/>
    <cellStyle name="Hiperlink Visitado" xfId="110" builtinId="9" hidden="1"/>
    <cellStyle name="Hiperlink Visitado" xfId="112" builtinId="9" hidden="1"/>
    <cellStyle name="Hiperlink Visitado" xfId="114" builtinId="9" hidden="1"/>
    <cellStyle name="Hiperlink Visitado" xfId="116" builtinId="9" hidden="1"/>
    <cellStyle name="Hiperlink Visitado" xfId="118" builtinId="9" hidden="1"/>
    <cellStyle name="Hiperlink Visitado" xfId="120" builtinId="9" hidden="1"/>
    <cellStyle name="Hiperlink Visitado" xfId="122" builtinId="9" hidden="1"/>
    <cellStyle name="Hiperlink Visitado" xfId="124" builtinId="9" hidden="1"/>
    <cellStyle name="Hiperlink Visitado" xfId="126" builtinId="9" hidden="1"/>
    <cellStyle name="Hiperlink Visitado" xfId="128" builtinId="9" hidden="1"/>
    <cellStyle name="Hiperlink Visitado" xfId="130" builtinId="9" hidden="1"/>
    <cellStyle name="Hiperlink Visitado" xfId="132" builtinId="9" hidden="1"/>
    <cellStyle name="Hiperlink Visitado" xfId="134" builtinId="9" hidden="1"/>
    <cellStyle name="Hiperlink Visitado" xfId="136" builtinId="9" hidden="1"/>
    <cellStyle name="Hiperlink Visitado" xfId="138" builtinId="9" hidden="1"/>
    <cellStyle name="Hiperlink Visitado" xfId="140" builtinId="9" hidden="1"/>
    <cellStyle name="Hiperlink Visitado" xfId="142" builtinId="9" hidden="1"/>
    <cellStyle name="Hiperlink Visitado" xfId="144" builtinId="9" hidden="1"/>
    <cellStyle name="Hiperlink Visitado" xfId="146" builtinId="9" hidden="1"/>
    <cellStyle name="Hiperlink Visitado" xfId="148" builtinId="9" hidden="1"/>
    <cellStyle name="Hiperlink Visitado" xfId="150" builtinId="9" hidden="1"/>
    <cellStyle name="Hiperlink Visitado" xfId="152" builtinId="9" hidden="1"/>
    <cellStyle name="Hiperlink Visitado" xfId="154" builtinId="9" hidden="1"/>
    <cellStyle name="Hiperlink Visitado" xfId="156" builtinId="9" hidden="1"/>
    <cellStyle name="Hiperlink Visitado" xfId="158" builtinId="9" hidden="1"/>
    <cellStyle name="Hiperlink Visitado" xfId="160" builtinId="9" hidden="1"/>
    <cellStyle name="Hiperlink Visitado" xfId="162" builtinId="9" hidden="1"/>
    <cellStyle name="Hiperlink Visitado" xfId="164" builtinId="9" hidden="1"/>
    <cellStyle name="Hiperlink Visitado" xfId="166" builtinId="9" hidden="1"/>
    <cellStyle name="Hiperlink Visitado" xfId="168" builtinId="9" hidden="1"/>
    <cellStyle name="Hiperlink Visitado" xfId="170" builtinId="9" hidden="1"/>
    <cellStyle name="Hiperlink Visitado" xfId="172" builtinId="9" hidden="1"/>
    <cellStyle name="Hiperlink Visitado" xfId="174" builtinId="9" hidden="1"/>
    <cellStyle name="Hiperlink Visitado" xfId="176" builtinId="9" hidden="1"/>
    <cellStyle name="Hiperlink Visitado" xfId="178" builtinId="9" hidden="1"/>
    <cellStyle name="Hiperlink Visitado" xfId="180" builtinId="9" hidden="1"/>
    <cellStyle name="Hiperlink Visitado" xfId="182" builtinId="9" hidden="1"/>
    <cellStyle name="Hiperlink Visitado" xfId="184" builtinId="9" hidden="1"/>
    <cellStyle name="Hiperlink Visitado" xfId="186" builtinId="9" hidden="1"/>
    <cellStyle name="Hiperlink Visitado" xfId="188" builtinId="9" hidden="1"/>
    <cellStyle name="Hiperlink Visitado" xfId="190" builtinId="9" hidden="1"/>
    <cellStyle name="Hiperlink Visitado" xfId="192" builtinId="9" hidden="1"/>
    <cellStyle name="Hiperlink Visitado" xfId="194" builtinId="9" hidden="1"/>
    <cellStyle name="Hiperlink Visitado" xfId="196" builtinId="9" hidden="1"/>
    <cellStyle name="Hiperlink Visitado" xfId="198" builtinId="9" hidden="1"/>
    <cellStyle name="Hiperlink Visitado" xfId="200" builtinId="9" hidden="1"/>
    <cellStyle name="Hiperlink Visitado" xfId="202" builtinId="9" hidden="1"/>
    <cellStyle name="Hiperlink Visitado" xfId="204" builtinId="9" hidden="1"/>
    <cellStyle name="Hiperlink Visitado" xfId="206" builtinId="9" hidden="1"/>
    <cellStyle name="Hiperlink Visitado" xfId="208" builtinId="9" hidden="1"/>
    <cellStyle name="Hiperlink Visitado" xfId="210" builtinId="9" hidden="1"/>
    <cellStyle name="Hiperlink Visitado" xfId="212" builtinId="9" hidden="1"/>
    <cellStyle name="Hiperlink Visitado" xfId="214" builtinId="9" hidden="1"/>
    <cellStyle name="Hiperlink Visitado" xfId="216" builtinId="9" hidden="1"/>
    <cellStyle name="Hiperlink Visitado" xfId="218" builtinId="9" hidden="1"/>
    <cellStyle name="Hiperlink Visitado" xfId="220" builtinId="9" hidden="1"/>
    <cellStyle name="Hiperlink Visitado" xfId="222" builtinId="9" hidden="1"/>
    <cellStyle name="Hiperlink Visitado" xfId="224" builtinId="9" hidden="1"/>
    <cellStyle name="Hiperlink Visitado" xfId="226" builtinId="9" hidden="1"/>
    <cellStyle name="Hiperlink Visitado" xfId="228" builtinId="9" hidden="1"/>
    <cellStyle name="Hiperlink Visitado" xfId="230" builtinId="9" hidden="1"/>
    <cellStyle name="Hiperlink Visitado" xfId="232" builtinId="9" hidden="1"/>
    <cellStyle name="Hiperlink Visitado" xfId="234" builtinId="9" hidden="1"/>
    <cellStyle name="Hiperlink Visitado" xfId="236" builtinId="9" hidden="1"/>
    <cellStyle name="Hiperlink Visitado" xfId="238" builtinId="9" hidden="1"/>
    <cellStyle name="Hiperlink Visitado" xfId="240" builtinId="9" hidden="1"/>
    <cellStyle name="Hiperlink Visitado" xfId="242" builtinId="9" hidden="1"/>
    <cellStyle name="Hiperlink Visitado" xfId="244" builtinId="9" hidden="1"/>
    <cellStyle name="Hiperlink Visitado" xfId="246" builtinId="9" hidden="1"/>
    <cellStyle name="Hiperlink Visitado" xfId="248" builtinId="9" hidden="1"/>
    <cellStyle name="Hiperlink Visitado" xfId="250" builtinId="9" hidden="1"/>
    <cellStyle name="Hiperlink Visitado" xfId="252" builtinId="9" hidden="1"/>
    <cellStyle name="Hiperlink Visitado" xfId="254" builtinId="9" hidden="1"/>
    <cellStyle name="Hiperlink Visitado" xfId="256" builtinId="9" hidden="1"/>
    <cellStyle name="Hiperlink Visitado" xfId="258" builtinId="9" hidden="1"/>
    <cellStyle name="Hiperlink Visitado" xfId="260" builtinId="9" hidden="1"/>
    <cellStyle name="Hiperlink Visitado" xfId="262" builtinId="9" hidden="1"/>
    <cellStyle name="Hiperlink Visitado" xfId="264" builtinId="9" hidden="1"/>
    <cellStyle name="Hiperlink Visitado" xfId="266" builtinId="9" hidden="1"/>
    <cellStyle name="Hiperlink Visitado" xfId="268" builtinId="9" hidden="1"/>
    <cellStyle name="Hiperlink Visitado" xfId="270" builtinId="9" hidden="1"/>
    <cellStyle name="Hiperlink Visitado" xfId="272" builtinId="9" hidden="1"/>
    <cellStyle name="Hiperlink Visitado" xfId="274" builtinId="9" hidden="1"/>
    <cellStyle name="Hiperlink Visitado" xfId="276" builtinId="9" hidden="1"/>
    <cellStyle name="Hiperlink Visitado" xfId="278" builtinId="9" hidden="1"/>
    <cellStyle name="Hiperlink Visitado" xfId="280" builtinId="9" hidden="1"/>
    <cellStyle name="Hiperlink Visitado" xfId="282" builtinId="9" hidden="1"/>
    <cellStyle name="Hiperlink Visitado" xfId="284" builtinId="9" hidden="1"/>
    <cellStyle name="Hiperlink Visitado" xfId="286" builtinId="9" hidden="1"/>
    <cellStyle name="Hiperlink Visitado" xfId="288" builtinId="9" hidden="1"/>
    <cellStyle name="Hiperlink Visitado" xfId="290" builtinId="9" hidden="1"/>
    <cellStyle name="Hiperlink Visitado" xfId="292" builtinId="9" hidden="1"/>
    <cellStyle name="Hiperlink Visitado" xfId="294" builtinId="9" hidden="1"/>
    <cellStyle name="Hiperlink Visitado" xfId="296" builtinId="9" hidden="1"/>
    <cellStyle name="Hiperlink Visitado" xfId="298" builtinId="9" hidden="1"/>
    <cellStyle name="Hiperlink Visitado" xfId="300" builtinId="9" hidden="1"/>
    <cellStyle name="Hiperlink Visitado" xfId="302" builtinId="9" hidden="1"/>
    <cellStyle name="Hiperlink Visitado" xfId="304" builtinId="9" hidden="1"/>
    <cellStyle name="Hiperlink Visitado" xfId="306" builtinId="9" hidden="1"/>
    <cellStyle name="Hiperlink Visitado" xfId="308" builtinId="9" hidden="1"/>
    <cellStyle name="Hiperlink Visitado" xfId="310" builtinId="9" hidden="1"/>
    <cellStyle name="Hiperlink Visitado" xfId="312" builtinId="9" hidden="1"/>
    <cellStyle name="Hiperlink Visitado" xfId="314" builtinId="9" hidden="1"/>
    <cellStyle name="Hiperlink Visitado" xfId="316" builtinId="9" hidden="1"/>
    <cellStyle name="Hiperlink Visitado" xfId="318" builtinId="9" hidden="1"/>
    <cellStyle name="Hiperlink Visitado" xfId="320" builtinId="9" hidden="1"/>
    <cellStyle name="Hiperlink Visitado" xfId="322" builtinId="9" hidden="1"/>
    <cellStyle name="Hiperlink Visitado" xfId="324" builtinId="9" hidden="1"/>
    <cellStyle name="Hiperlink Visitado" xfId="326" builtinId="9" hidden="1"/>
    <cellStyle name="Hiperlink Visitado" xfId="328" builtinId="9" hidden="1"/>
    <cellStyle name="Hiperlink Visitado" xfId="330" builtinId="9" hidden="1"/>
    <cellStyle name="Hiperlink Visitado" xfId="332" builtinId="9" hidden="1"/>
    <cellStyle name="Hiperlink Visitado" xfId="334" builtinId="9" hidden="1"/>
    <cellStyle name="Hiperlink Visitado" xfId="336" builtinId="9" hidden="1"/>
    <cellStyle name="Hiperlink Visitado" xfId="338" builtinId="9" hidden="1"/>
    <cellStyle name="Hiperlink Visitado" xfId="340" builtinId="9" hidden="1"/>
    <cellStyle name="Hiperlink Visitado" xfId="342" builtinId="9" hidden="1"/>
    <cellStyle name="Hiperlink Visitado" xfId="344" builtinId="9" hidden="1"/>
    <cellStyle name="Hiperlink Visitado" xfId="346" builtinId="9" hidden="1"/>
    <cellStyle name="Hiperlink Visitado" xfId="348" builtinId="9" hidden="1"/>
    <cellStyle name="Hiperlink Visitado" xfId="350" builtinId="9" hidden="1"/>
    <cellStyle name="Hiperlink Visitado" xfId="352" builtinId="9" hidden="1"/>
    <cellStyle name="Hiperlink Visitado" xfId="354" builtinId="9" hidden="1"/>
    <cellStyle name="Hiperlink Visitado" xfId="356" builtinId="9" hidden="1"/>
    <cellStyle name="Hiperlink Visitado" xfId="358" builtinId="9" hidden="1"/>
    <cellStyle name="Hiperlink Visitado" xfId="360" builtinId="9" hidden="1"/>
    <cellStyle name="Hiperlink Visitado" xfId="362" builtinId="9" hidden="1"/>
    <cellStyle name="Hiperlink Visitado" xfId="364" builtinId="9" hidden="1"/>
    <cellStyle name="Hiperlink Visitado" xfId="366" builtinId="9" hidden="1"/>
    <cellStyle name="Hiperlink Visitado" xfId="368" builtinId="9" hidden="1"/>
    <cellStyle name="Hiperlink Visitado" xfId="370" builtinId="9" hidden="1"/>
    <cellStyle name="Hiperlink Visitado" xfId="372" builtinId="9" hidden="1"/>
    <cellStyle name="Hiperlink Visitado" xfId="374" builtinId="9" hidden="1"/>
    <cellStyle name="Hiperlink Visitado" xfId="376" builtinId="9" hidden="1"/>
    <cellStyle name="Hiperlink Visitado" xfId="378" builtinId="9" hidden="1"/>
    <cellStyle name="Hiperlink Visitado" xfId="380" builtinId="9" hidden="1"/>
    <cellStyle name="Hiperlink Visitado" xfId="382" builtinId="9" hidden="1"/>
    <cellStyle name="Hiperlink Visitado" xfId="384" builtinId="9" hidden="1"/>
    <cellStyle name="Hiperlink Visitado" xfId="386" builtinId="9" hidden="1"/>
    <cellStyle name="Hiperlink Visitado" xfId="388" builtinId="9" hidden="1"/>
    <cellStyle name="Hiperlink Visitado" xfId="390" builtinId="9" hidden="1"/>
    <cellStyle name="Hiperlink Visitado" xfId="392" builtinId="9" hidden="1"/>
    <cellStyle name="Hiperlink Visitado" xfId="394" builtinId="9" hidden="1"/>
    <cellStyle name="Hiperlink Visitado" xfId="396" builtinId="9" hidden="1"/>
    <cellStyle name="Hiperlink Visitado" xfId="398" builtinId="9" hidden="1"/>
    <cellStyle name="Hiperlink Visitado" xfId="400" builtinId="9" hidden="1"/>
    <cellStyle name="Hiperlink Visitado" xfId="402" builtinId="9" hidden="1"/>
    <cellStyle name="Hiperlink Visitado" xfId="404" builtinId="9" hidden="1"/>
    <cellStyle name="Hiperlink Visitado" xfId="406" builtinId="9" hidden="1"/>
    <cellStyle name="Hiperlink Visitado" xfId="408" builtinId="9" hidden="1"/>
    <cellStyle name="Hiperlink Visitado" xfId="410" builtinId="9" hidden="1"/>
    <cellStyle name="Hiperlink Visitado" xfId="412" builtinId="9" hidden="1"/>
    <cellStyle name="Hiperlink Visitado" xfId="414" builtinId="9" hidden="1"/>
    <cellStyle name="Hiperlink Visitado" xfId="416" builtinId="9" hidden="1"/>
    <cellStyle name="Hiperlink Visitado" xfId="418" builtinId="9" hidden="1"/>
    <cellStyle name="Hiperlink Visitado" xfId="420" builtinId="9" hidden="1"/>
    <cellStyle name="Hiperlink Visitado" xfId="422" builtinId="9" hidden="1"/>
    <cellStyle name="Hiperlink Visitado" xfId="424" builtinId="9" hidden="1"/>
    <cellStyle name="Hiperlink Visitado" xfId="426" builtinId="9" hidden="1"/>
    <cellStyle name="Hiperlink Visitado" xfId="428" builtinId="9" hidden="1"/>
    <cellStyle name="Hiperlink Visitado" xfId="430" builtinId="9" hidden="1"/>
    <cellStyle name="Hiperlink Visitado" xfId="432" builtinId="9" hidden="1"/>
    <cellStyle name="Hiperlink Visitado" xfId="434" builtinId="9" hidden="1"/>
    <cellStyle name="Hiperlink Visitado" xfId="436" builtinId="9" hidden="1"/>
    <cellStyle name="Hiperlink Visitado" xfId="438" builtinId="9" hidden="1"/>
    <cellStyle name="Hiperlink Visitado" xfId="440" builtinId="9" hidden="1"/>
    <cellStyle name="Hiperlink Visitado" xfId="442" builtinId="9" hidden="1"/>
    <cellStyle name="Hiperlink Visitado" xfId="444" builtinId="9" hidden="1"/>
    <cellStyle name="Hiperlink Visitado" xfId="446" builtinId="9" hidden="1"/>
    <cellStyle name="Hiperlink Visitado" xfId="448" builtinId="9" hidden="1"/>
    <cellStyle name="Hiperlink Visitado" xfId="450" builtinId="9" hidden="1"/>
    <cellStyle name="Hiperlink Visitado" xfId="452" builtinId="9" hidden="1"/>
    <cellStyle name="Hiperlink Visitado" xfId="454" builtinId="9" hidden="1"/>
    <cellStyle name="Hiperlink Visitado" xfId="456" builtinId="9" hidden="1"/>
    <cellStyle name="Hiperlink Visitado" xfId="458" builtinId="9" hidden="1"/>
    <cellStyle name="Hiperlink Visitado" xfId="460" builtinId="9" hidden="1"/>
    <cellStyle name="Hiperlink Visitado" xfId="462" builtinId="9" hidden="1"/>
    <cellStyle name="Hiperlink Visitado" xfId="464" builtinId="9" hidden="1"/>
    <cellStyle name="Hiperlink Visitado" xfId="466" builtinId="9" hidden="1"/>
    <cellStyle name="Hiperlink Visitado" xfId="468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85"/>
  <sheetViews>
    <sheetView tabSelected="1" view="pageLayout" topLeftCell="A55" zoomScale="60" zoomScalePageLayoutView="60" workbookViewId="0">
      <selection activeCell="D4" sqref="D4:I4"/>
    </sheetView>
  </sheetViews>
  <sheetFormatPr defaultColWidth="10.8984375" defaultRowHeight="18" x14ac:dyDescent="0.3"/>
  <cols>
    <col min="1" max="1" width="10.8984375" style="35"/>
    <col min="2" max="2" width="4" style="35" customWidth="1"/>
    <col min="3" max="3" width="55.59765625" style="35" customWidth="1"/>
    <col min="4" max="4" width="18.09765625" style="35" bestFit="1" customWidth="1"/>
    <col min="5" max="5" width="19.5" style="35" bestFit="1" customWidth="1"/>
    <col min="6" max="6" width="21.09765625" style="35" bestFit="1" customWidth="1"/>
    <col min="7" max="7" width="25.8984375" style="35" customWidth="1"/>
    <col min="8" max="8" width="19.5" style="35" bestFit="1" customWidth="1"/>
    <col min="9" max="9" width="14.8984375" style="35" bestFit="1" customWidth="1"/>
    <col min="10" max="10" width="4.3984375" style="35" customWidth="1"/>
    <col min="11" max="16384" width="10.8984375" style="35"/>
  </cols>
  <sheetData>
    <row r="1" spans="2:10" x14ac:dyDescent="0.3">
      <c r="B1" s="33"/>
      <c r="C1" s="97" t="s">
        <v>67</v>
      </c>
      <c r="D1" s="97"/>
      <c r="E1" s="97"/>
      <c r="F1" s="97"/>
      <c r="G1" s="97"/>
      <c r="H1" s="97"/>
      <c r="I1" s="97"/>
      <c r="J1" s="34"/>
    </row>
    <row r="2" spans="2:10" x14ac:dyDescent="0.3">
      <c r="B2" s="36"/>
      <c r="C2" s="98" t="s">
        <v>75</v>
      </c>
      <c r="D2" s="98"/>
      <c r="E2" s="98"/>
      <c r="F2" s="98"/>
      <c r="G2" s="98"/>
      <c r="H2" s="98"/>
      <c r="I2" s="98"/>
      <c r="J2" s="37"/>
    </row>
    <row r="3" spans="2:10" x14ac:dyDescent="0.3">
      <c r="B3" s="36"/>
      <c r="C3" s="58" t="s">
        <v>55</v>
      </c>
      <c r="D3" s="58"/>
      <c r="E3" s="58"/>
      <c r="F3" s="58"/>
      <c r="G3" s="58"/>
      <c r="H3" s="58"/>
      <c r="I3" s="58"/>
      <c r="J3" s="38"/>
    </row>
    <row r="4" spans="2:10" x14ac:dyDescent="0.3">
      <c r="B4" s="36"/>
      <c r="C4" s="39" t="s">
        <v>56</v>
      </c>
      <c r="D4" s="99"/>
      <c r="E4" s="100"/>
      <c r="F4" s="100"/>
      <c r="G4" s="100"/>
      <c r="H4" s="100"/>
      <c r="I4" s="101"/>
      <c r="J4" s="40"/>
    </row>
    <row r="5" spans="2:10" x14ac:dyDescent="0.3">
      <c r="B5" s="36"/>
      <c r="C5" s="45"/>
      <c r="D5" s="27"/>
      <c r="E5" s="27"/>
      <c r="F5" s="27"/>
      <c r="G5" s="27"/>
      <c r="H5" s="27"/>
      <c r="I5" s="27"/>
      <c r="J5" s="40"/>
    </row>
    <row r="6" spans="2:10" x14ac:dyDescent="0.3">
      <c r="B6" s="36"/>
      <c r="C6" s="66" t="s">
        <v>68</v>
      </c>
      <c r="D6" s="66"/>
      <c r="E6" s="66"/>
      <c r="F6" s="66"/>
      <c r="G6" s="66"/>
      <c r="H6" s="66"/>
      <c r="I6" s="66"/>
      <c r="J6" s="67"/>
    </row>
    <row r="7" spans="2:10" x14ac:dyDescent="0.3">
      <c r="B7" s="36"/>
      <c r="C7" s="46"/>
      <c r="D7" s="46" t="s">
        <v>37</v>
      </c>
      <c r="E7" s="102" t="s">
        <v>63</v>
      </c>
      <c r="F7" s="103"/>
      <c r="G7" s="103"/>
      <c r="H7" s="104"/>
      <c r="I7" s="46" t="s">
        <v>1</v>
      </c>
      <c r="J7" s="40"/>
    </row>
    <row r="8" spans="2:10" x14ac:dyDescent="0.3">
      <c r="B8" s="36"/>
      <c r="C8" s="47"/>
      <c r="D8" s="47" t="s">
        <v>36</v>
      </c>
      <c r="E8" s="105"/>
      <c r="F8" s="106"/>
      <c r="G8" s="106"/>
      <c r="H8" s="107"/>
      <c r="I8" s="47"/>
      <c r="J8" s="40"/>
    </row>
    <row r="9" spans="2:10" x14ac:dyDescent="0.3">
      <c r="B9" s="36"/>
      <c r="C9" s="11" t="s">
        <v>24</v>
      </c>
      <c r="D9" s="2"/>
      <c r="E9" s="64" t="s">
        <v>35</v>
      </c>
      <c r="F9" s="65"/>
      <c r="G9" s="64" t="s">
        <v>6</v>
      </c>
      <c r="H9" s="65"/>
      <c r="I9" s="2"/>
      <c r="J9" s="40"/>
    </row>
    <row r="10" spans="2:10" x14ac:dyDescent="0.3">
      <c r="B10" s="36"/>
      <c r="C10" s="11" t="s">
        <v>19</v>
      </c>
      <c r="D10" s="108"/>
      <c r="E10" s="109">
        <v>0</v>
      </c>
      <c r="F10" s="110"/>
      <c r="G10" s="111">
        <v>10</v>
      </c>
      <c r="H10" s="112"/>
      <c r="I10" s="6" t="e">
        <f>((E10*G10)+(E11*G11)+(E12*G12))/(E10+E11+E12)</f>
        <v>#DIV/0!</v>
      </c>
      <c r="J10" s="40"/>
    </row>
    <row r="11" spans="2:10" x14ac:dyDescent="0.3">
      <c r="B11" s="36"/>
      <c r="C11" s="11" t="s">
        <v>20</v>
      </c>
      <c r="D11" s="108"/>
      <c r="E11" s="113">
        <v>0</v>
      </c>
      <c r="F11" s="114"/>
      <c r="G11" s="111">
        <v>7.5</v>
      </c>
      <c r="H11" s="112"/>
      <c r="I11" s="6"/>
      <c r="J11" s="40"/>
    </row>
    <row r="12" spans="2:10" x14ac:dyDescent="0.3">
      <c r="B12" s="36"/>
      <c r="C12" s="11" t="s">
        <v>21</v>
      </c>
      <c r="D12" s="108"/>
      <c r="E12" s="115">
        <v>0</v>
      </c>
      <c r="F12" s="116"/>
      <c r="G12" s="111">
        <v>2</v>
      </c>
      <c r="H12" s="112"/>
      <c r="I12" s="6"/>
      <c r="J12" s="40"/>
    </row>
    <row r="13" spans="2:10" x14ac:dyDescent="0.3">
      <c r="B13" s="36"/>
      <c r="C13" s="11"/>
      <c r="D13" s="14"/>
      <c r="E13" s="84"/>
      <c r="F13" s="84"/>
      <c r="G13" s="84"/>
      <c r="H13" s="84"/>
      <c r="I13" s="13" t="e">
        <f>I10*3</f>
        <v>#DIV/0!</v>
      </c>
      <c r="J13" s="40"/>
    </row>
    <row r="14" spans="2:10" x14ac:dyDescent="0.3">
      <c r="B14" s="36"/>
      <c r="J14" s="40"/>
    </row>
    <row r="15" spans="2:10" x14ac:dyDescent="0.3">
      <c r="B15" s="36"/>
      <c r="C15" s="48" t="s">
        <v>15</v>
      </c>
      <c r="J15" s="40"/>
    </row>
    <row r="16" spans="2:10" ht="15" customHeight="1" x14ac:dyDescent="0.3">
      <c r="B16" s="36"/>
      <c r="C16" s="46"/>
      <c r="D16" s="46" t="s">
        <v>37</v>
      </c>
      <c r="E16" s="46" t="s">
        <v>0</v>
      </c>
      <c r="F16" s="91" t="s">
        <v>64</v>
      </c>
      <c r="G16" s="92"/>
      <c r="H16" s="46" t="s">
        <v>0</v>
      </c>
      <c r="I16" s="46" t="s">
        <v>1</v>
      </c>
      <c r="J16" s="40"/>
    </row>
    <row r="17" spans="2:10" x14ac:dyDescent="0.3">
      <c r="B17" s="36"/>
      <c r="C17" s="47"/>
      <c r="D17" s="47" t="s">
        <v>36</v>
      </c>
      <c r="E17" s="47"/>
      <c r="F17" s="93"/>
      <c r="G17" s="94"/>
      <c r="H17" s="47" t="s">
        <v>50</v>
      </c>
      <c r="I17" s="47"/>
      <c r="J17" s="40"/>
    </row>
    <row r="18" spans="2:10" x14ac:dyDescent="0.3">
      <c r="B18" s="36"/>
      <c r="C18" s="11" t="s">
        <v>27</v>
      </c>
      <c r="D18" s="28"/>
      <c r="E18" s="4">
        <v>0</v>
      </c>
      <c r="F18" s="85">
        <v>0.5</v>
      </c>
      <c r="G18" s="86"/>
      <c r="H18" s="5">
        <v>7</v>
      </c>
      <c r="I18" s="6">
        <f t="shared" ref="I18:I26" si="0">IF(E18&gt;(H18/F18),H18,E18*F18)</f>
        <v>0</v>
      </c>
      <c r="J18" s="40"/>
    </row>
    <row r="19" spans="2:10" x14ac:dyDescent="0.3">
      <c r="B19" s="36"/>
      <c r="C19" s="11" t="s">
        <v>28</v>
      </c>
      <c r="D19" s="3"/>
      <c r="E19" s="4">
        <v>0</v>
      </c>
      <c r="F19" s="85">
        <v>0.25</v>
      </c>
      <c r="G19" s="86"/>
      <c r="H19" s="5">
        <v>3</v>
      </c>
      <c r="I19" s="6">
        <f t="shared" si="0"/>
        <v>0</v>
      </c>
      <c r="J19" s="40"/>
    </row>
    <row r="20" spans="2:10" ht="36" x14ac:dyDescent="0.3">
      <c r="B20" s="36"/>
      <c r="C20" s="1" t="s">
        <v>29</v>
      </c>
      <c r="D20" s="3"/>
      <c r="E20" s="4">
        <v>0</v>
      </c>
      <c r="F20" s="85">
        <v>1.5</v>
      </c>
      <c r="G20" s="86"/>
      <c r="H20" s="5">
        <v>2</v>
      </c>
      <c r="I20" s="6">
        <f t="shared" si="0"/>
        <v>0</v>
      </c>
      <c r="J20" s="40"/>
    </row>
    <row r="21" spans="2:10" ht="54" x14ac:dyDescent="0.3">
      <c r="B21" s="36"/>
      <c r="C21" s="1" t="s">
        <v>30</v>
      </c>
      <c r="D21" s="3"/>
      <c r="E21" s="7">
        <v>0</v>
      </c>
      <c r="F21" s="87">
        <v>2</v>
      </c>
      <c r="G21" s="88"/>
      <c r="H21" s="5">
        <v>3</v>
      </c>
      <c r="I21" s="6">
        <f t="shared" si="0"/>
        <v>0</v>
      </c>
      <c r="J21" s="40"/>
    </row>
    <row r="22" spans="2:10" ht="36" x14ac:dyDescent="0.3">
      <c r="B22" s="36"/>
      <c r="C22" s="1" t="s">
        <v>51</v>
      </c>
      <c r="D22" s="3"/>
      <c r="E22" s="4">
        <v>0</v>
      </c>
      <c r="F22" s="89">
        <v>1</v>
      </c>
      <c r="G22" s="90"/>
      <c r="H22" s="5">
        <v>6</v>
      </c>
      <c r="I22" s="6">
        <f t="shared" si="0"/>
        <v>0</v>
      </c>
      <c r="J22" s="40"/>
    </row>
    <row r="23" spans="2:10" ht="36" x14ac:dyDescent="0.3">
      <c r="B23" s="36"/>
      <c r="C23" s="1" t="s">
        <v>52</v>
      </c>
      <c r="D23" s="3"/>
      <c r="E23" s="8">
        <v>0</v>
      </c>
      <c r="F23" s="60">
        <v>0.5</v>
      </c>
      <c r="G23" s="61"/>
      <c r="H23" s="5">
        <v>3</v>
      </c>
      <c r="I23" s="6">
        <f t="shared" si="0"/>
        <v>0</v>
      </c>
      <c r="J23" s="40"/>
    </row>
    <row r="24" spans="2:10" x14ac:dyDescent="0.3">
      <c r="B24" s="36"/>
      <c r="C24" s="1" t="s">
        <v>53</v>
      </c>
      <c r="D24" s="3"/>
      <c r="E24" s="9">
        <v>0</v>
      </c>
      <c r="F24" s="95">
        <v>0.5</v>
      </c>
      <c r="G24" s="96"/>
      <c r="H24" s="5">
        <v>3</v>
      </c>
      <c r="I24" s="6">
        <f t="shared" si="0"/>
        <v>0</v>
      </c>
      <c r="J24" s="40"/>
    </row>
    <row r="25" spans="2:10" ht="54" x14ac:dyDescent="0.3">
      <c r="B25" s="36"/>
      <c r="C25" s="1" t="s">
        <v>54</v>
      </c>
      <c r="D25" s="3"/>
      <c r="E25" s="10">
        <v>0</v>
      </c>
      <c r="F25" s="60">
        <v>0.05</v>
      </c>
      <c r="G25" s="61"/>
      <c r="H25" s="5">
        <v>0.5</v>
      </c>
      <c r="I25" s="6">
        <f t="shared" si="0"/>
        <v>0</v>
      </c>
      <c r="J25" s="40"/>
    </row>
    <row r="26" spans="2:10" ht="36" x14ac:dyDescent="0.3">
      <c r="B26" s="36"/>
      <c r="C26" s="11" t="s">
        <v>65</v>
      </c>
      <c r="D26" s="3"/>
      <c r="E26" s="4">
        <v>0</v>
      </c>
      <c r="F26" s="85">
        <v>0.5</v>
      </c>
      <c r="G26" s="86"/>
      <c r="H26" s="5">
        <v>2.5</v>
      </c>
      <c r="I26" s="6">
        <f t="shared" si="0"/>
        <v>0</v>
      </c>
      <c r="J26" s="40"/>
    </row>
    <row r="27" spans="2:10" x14ac:dyDescent="0.3">
      <c r="B27" s="36"/>
      <c r="C27" s="11" t="s">
        <v>1</v>
      </c>
      <c r="D27" s="2"/>
      <c r="E27" s="2"/>
      <c r="F27" s="64"/>
      <c r="G27" s="65"/>
      <c r="H27" s="12"/>
      <c r="I27" s="13">
        <f>SUM(I18:I26)</f>
        <v>0</v>
      </c>
      <c r="J27" s="41"/>
    </row>
    <row r="28" spans="2:10" x14ac:dyDescent="0.3">
      <c r="B28" s="36"/>
      <c r="C28" s="35" t="s">
        <v>2</v>
      </c>
      <c r="J28" s="40"/>
    </row>
    <row r="29" spans="2:10" x14ac:dyDescent="0.3">
      <c r="B29" s="36"/>
      <c r="C29" s="66" t="s">
        <v>25</v>
      </c>
      <c r="D29" s="66"/>
      <c r="E29" s="66"/>
      <c r="F29" s="66"/>
      <c r="G29" s="66"/>
      <c r="H29" s="66"/>
      <c r="I29" s="66"/>
      <c r="J29" s="67"/>
    </row>
    <row r="30" spans="2:10" x14ac:dyDescent="0.3">
      <c r="B30" s="36"/>
      <c r="C30" s="46"/>
      <c r="D30" s="46" t="s">
        <v>37</v>
      </c>
      <c r="E30" s="46" t="s">
        <v>41</v>
      </c>
      <c r="F30" s="46" t="s">
        <v>42</v>
      </c>
      <c r="G30" s="46" t="s">
        <v>44</v>
      </c>
      <c r="H30" s="46" t="s">
        <v>0</v>
      </c>
      <c r="I30" s="46" t="s">
        <v>1</v>
      </c>
      <c r="J30" s="49"/>
    </row>
    <row r="31" spans="2:10" x14ac:dyDescent="0.3">
      <c r="B31" s="36"/>
      <c r="C31" s="47"/>
      <c r="D31" s="47" t="s">
        <v>36</v>
      </c>
      <c r="E31" s="47" t="s">
        <v>40</v>
      </c>
      <c r="F31" s="47" t="s">
        <v>43</v>
      </c>
      <c r="G31" s="47" t="s">
        <v>45</v>
      </c>
      <c r="H31" s="47" t="s">
        <v>50</v>
      </c>
      <c r="I31" s="47"/>
      <c r="J31" s="49"/>
    </row>
    <row r="32" spans="2:10" ht="18" customHeight="1" x14ac:dyDescent="0.3">
      <c r="B32" s="36"/>
      <c r="C32" s="69" t="s">
        <v>31</v>
      </c>
      <c r="D32" s="70"/>
      <c r="E32" s="70"/>
      <c r="F32" s="70"/>
      <c r="G32" s="70"/>
      <c r="H32" s="70"/>
      <c r="I32" s="71"/>
      <c r="J32" s="40"/>
    </row>
    <row r="33" spans="2:10" x14ac:dyDescent="0.3">
      <c r="B33" s="36"/>
      <c r="C33" s="1" t="s">
        <v>7</v>
      </c>
      <c r="D33" s="3"/>
      <c r="E33" s="15">
        <v>0</v>
      </c>
      <c r="F33" s="31">
        <v>20</v>
      </c>
      <c r="G33" s="16">
        <v>0</v>
      </c>
      <c r="H33" s="14"/>
      <c r="I33" s="50">
        <f t="shared" ref="I33:I39" si="1">IF(G33&lt;=(6*E33),(E33*F33),IF(G33&lt;=(10*E33),(E33*F33*0.75),(F33*E33*0.5)))</f>
        <v>0</v>
      </c>
      <c r="J33" s="40"/>
    </row>
    <row r="34" spans="2:10" x14ac:dyDescent="0.3">
      <c r="B34" s="36"/>
      <c r="C34" s="1" t="s">
        <v>8</v>
      </c>
      <c r="D34" s="3"/>
      <c r="E34" s="17">
        <v>0</v>
      </c>
      <c r="F34" s="31">
        <v>17</v>
      </c>
      <c r="G34" s="16">
        <v>0</v>
      </c>
      <c r="H34" s="14"/>
      <c r="I34" s="50">
        <f t="shared" si="1"/>
        <v>0</v>
      </c>
      <c r="J34" s="40"/>
    </row>
    <row r="35" spans="2:10" x14ac:dyDescent="0.3">
      <c r="B35" s="36"/>
      <c r="C35" s="1" t="s">
        <v>70</v>
      </c>
      <c r="D35" s="3"/>
      <c r="E35" s="55">
        <v>0</v>
      </c>
      <c r="F35" s="31">
        <v>14</v>
      </c>
      <c r="G35" s="16">
        <v>0</v>
      </c>
      <c r="H35" s="14"/>
      <c r="I35" s="50">
        <f t="shared" si="1"/>
        <v>0</v>
      </c>
      <c r="J35" s="40"/>
    </row>
    <row r="36" spans="2:10" x14ac:dyDescent="0.3">
      <c r="B36" s="36"/>
      <c r="C36" s="1" t="s">
        <v>71</v>
      </c>
      <c r="D36" s="3"/>
      <c r="E36" s="56">
        <v>0</v>
      </c>
      <c r="F36" s="31">
        <v>11</v>
      </c>
      <c r="G36" s="16">
        <v>0</v>
      </c>
      <c r="H36" s="14"/>
      <c r="I36" s="50">
        <f t="shared" si="1"/>
        <v>0</v>
      </c>
      <c r="J36" s="40"/>
    </row>
    <row r="37" spans="2:10" x14ac:dyDescent="0.3">
      <c r="B37" s="36"/>
      <c r="C37" s="1" t="s">
        <v>72</v>
      </c>
      <c r="D37" s="3"/>
      <c r="E37" s="18">
        <v>0</v>
      </c>
      <c r="F37" s="31">
        <v>8</v>
      </c>
      <c r="G37" s="16">
        <v>0</v>
      </c>
      <c r="H37" s="14"/>
      <c r="I37" s="50">
        <f t="shared" si="1"/>
        <v>0</v>
      </c>
      <c r="J37" s="40"/>
    </row>
    <row r="38" spans="2:10" x14ac:dyDescent="0.3">
      <c r="B38" s="36"/>
      <c r="C38" s="1" t="s">
        <v>73</v>
      </c>
      <c r="D38" s="3"/>
      <c r="E38" s="19">
        <v>0</v>
      </c>
      <c r="F38" s="31">
        <v>5</v>
      </c>
      <c r="G38" s="16">
        <v>0</v>
      </c>
      <c r="H38" s="14"/>
      <c r="I38" s="50">
        <f t="shared" si="1"/>
        <v>0</v>
      </c>
      <c r="J38" s="40"/>
    </row>
    <row r="39" spans="2:10" x14ac:dyDescent="0.3">
      <c r="B39" s="36"/>
      <c r="C39" s="1" t="s">
        <v>74</v>
      </c>
      <c r="D39" s="3"/>
      <c r="E39" s="57">
        <v>0</v>
      </c>
      <c r="F39" s="31">
        <v>2</v>
      </c>
      <c r="G39" s="16">
        <v>0</v>
      </c>
      <c r="H39" s="14"/>
      <c r="I39" s="50">
        <f t="shared" si="1"/>
        <v>0</v>
      </c>
      <c r="J39" s="40"/>
    </row>
    <row r="40" spans="2:10" ht="18" customHeight="1" x14ac:dyDescent="0.3">
      <c r="B40" s="36"/>
      <c r="C40" s="69" t="s">
        <v>32</v>
      </c>
      <c r="D40" s="70"/>
      <c r="E40" s="70"/>
      <c r="F40" s="70"/>
      <c r="G40" s="70"/>
      <c r="H40" s="70"/>
      <c r="I40" s="71"/>
      <c r="J40" s="40"/>
    </row>
    <row r="41" spans="2:10" x14ac:dyDescent="0.3">
      <c r="B41" s="36"/>
      <c r="C41" s="1" t="s">
        <v>9</v>
      </c>
      <c r="D41" s="3"/>
      <c r="E41" s="15">
        <v>0</v>
      </c>
      <c r="F41" s="31">
        <f t="shared" ref="F41:F47" si="2">F33/2</f>
        <v>10</v>
      </c>
      <c r="G41" s="16">
        <v>0</v>
      </c>
      <c r="H41" s="14"/>
      <c r="I41" s="50">
        <f t="shared" ref="I41:I49" si="3">IF(G41&lt;=(6*E41),(E41*F41),IF(G41&lt;=(10*E41),(E41*F41*0.75),(F41*E41*0.5)))</f>
        <v>0</v>
      </c>
      <c r="J41" s="40"/>
    </row>
    <row r="42" spans="2:10" x14ac:dyDescent="0.3">
      <c r="B42" s="36"/>
      <c r="C42" s="1" t="s">
        <v>10</v>
      </c>
      <c r="D42" s="3"/>
      <c r="E42" s="17">
        <v>0</v>
      </c>
      <c r="F42" s="31">
        <f t="shared" si="2"/>
        <v>8.5</v>
      </c>
      <c r="G42" s="16">
        <v>0</v>
      </c>
      <c r="H42" s="14"/>
      <c r="I42" s="50">
        <f t="shared" si="3"/>
        <v>0</v>
      </c>
      <c r="J42" s="40"/>
    </row>
    <row r="43" spans="2:10" x14ac:dyDescent="0.3">
      <c r="B43" s="36"/>
      <c r="C43" s="1" t="s">
        <v>76</v>
      </c>
      <c r="D43" s="3"/>
      <c r="E43" s="55">
        <v>0</v>
      </c>
      <c r="F43" s="31">
        <f t="shared" si="2"/>
        <v>7</v>
      </c>
      <c r="G43" s="16">
        <v>0</v>
      </c>
      <c r="H43" s="14"/>
      <c r="I43" s="50">
        <f t="shared" si="3"/>
        <v>0</v>
      </c>
      <c r="J43" s="40"/>
    </row>
    <row r="44" spans="2:10" x14ac:dyDescent="0.3">
      <c r="B44" s="36"/>
      <c r="C44" s="1" t="s">
        <v>77</v>
      </c>
      <c r="D44" s="3"/>
      <c r="E44" s="56">
        <v>0</v>
      </c>
      <c r="F44" s="31">
        <f t="shared" si="2"/>
        <v>5.5</v>
      </c>
      <c r="G44" s="16">
        <v>0</v>
      </c>
      <c r="H44" s="14"/>
      <c r="I44" s="50">
        <f t="shared" si="3"/>
        <v>0</v>
      </c>
      <c r="J44" s="40"/>
    </row>
    <row r="45" spans="2:10" x14ac:dyDescent="0.3">
      <c r="B45" s="36"/>
      <c r="C45" s="1" t="s">
        <v>78</v>
      </c>
      <c r="D45" s="3"/>
      <c r="E45" s="18">
        <v>0</v>
      </c>
      <c r="F45" s="31">
        <f t="shared" si="2"/>
        <v>4</v>
      </c>
      <c r="G45" s="16">
        <v>0</v>
      </c>
      <c r="H45" s="14"/>
      <c r="I45" s="50">
        <f t="shared" si="3"/>
        <v>0</v>
      </c>
      <c r="J45" s="40"/>
    </row>
    <row r="46" spans="2:10" x14ac:dyDescent="0.3">
      <c r="B46" s="36"/>
      <c r="C46" s="1" t="s">
        <v>79</v>
      </c>
      <c r="D46" s="3"/>
      <c r="E46" s="19">
        <v>0</v>
      </c>
      <c r="F46" s="31">
        <f t="shared" si="2"/>
        <v>2.5</v>
      </c>
      <c r="G46" s="16">
        <v>0</v>
      </c>
      <c r="H46" s="14"/>
      <c r="I46" s="50">
        <f t="shared" si="3"/>
        <v>0</v>
      </c>
      <c r="J46" s="40"/>
    </row>
    <row r="47" spans="2:10" x14ac:dyDescent="0.3">
      <c r="B47" s="36"/>
      <c r="C47" s="1" t="s">
        <v>80</v>
      </c>
      <c r="D47" s="3"/>
      <c r="E47" s="57">
        <v>0</v>
      </c>
      <c r="F47" s="31">
        <f t="shared" si="2"/>
        <v>1</v>
      </c>
      <c r="G47" s="16">
        <v>0</v>
      </c>
      <c r="H47" s="14"/>
      <c r="I47" s="50">
        <f t="shared" si="3"/>
        <v>0</v>
      </c>
      <c r="J47" s="40"/>
    </row>
    <row r="48" spans="2:10" ht="54" x14ac:dyDescent="0.3">
      <c r="B48" s="36"/>
      <c r="C48" s="1" t="s">
        <v>33</v>
      </c>
      <c r="D48" s="3"/>
      <c r="E48" s="20">
        <v>0</v>
      </c>
      <c r="F48" s="32">
        <v>1</v>
      </c>
      <c r="G48" s="42"/>
      <c r="H48" s="5">
        <v>10</v>
      </c>
      <c r="I48" s="50">
        <f t="shared" si="3"/>
        <v>0</v>
      </c>
      <c r="J48" s="40"/>
    </row>
    <row r="49" spans="2:10" ht="36" x14ac:dyDescent="0.3">
      <c r="B49" s="36"/>
      <c r="C49" s="1" t="s">
        <v>34</v>
      </c>
      <c r="D49" s="3"/>
      <c r="E49" s="20">
        <v>0</v>
      </c>
      <c r="F49" s="32">
        <v>0.5</v>
      </c>
      <c r="G49" s="42"/>
      <c r="H49" s="5">
        <v>5</v>
      </c>
      <c r="I49" s="50">
        <f t="shared" si="3"/>
        <v>0</v>
      </c>
      <c r="J49" s="40"/>
    </row>
    <row r="50" spans="2:10" x14ac:dyDescent="0.3">
      <c r="B50" s="36"/>
      <c r="C50" s="69" t="s">
        <v>46</v>
      </c>
      <c r="D50" s="70"/>
      <c r="E50" s="70"/>
      <c r="F50" s="70"/>
      <c r="G50" s="70"/>
      <c r="H50" s="70"/>
      <c r="I50" s="71"/>
      <c r="J50" s="40"/>
    </row>
    <row r="51" spans="2:10" x14ac:dyDescent="0.3">
      <c r="B51" s="36"/>
      <c r="C51" s="1" t="s">
        <v>47</v>
      </c>
      <c r="D51" s="3"/>
      <c r="E51" s="21">
        <v>0</v>
      </c>
      <c r="F51" s="29">
        <v>3</v>
      </c>
      <c r="G51" s="42"/>
      <c r="H51" s="14"/>
      <c r="I51" s="6">
        <f>F51*E51</f>
        <v>0</v>
      </c>
      <c r="J51" s="40"/>
    </row>
    <row r="52" spans="2:10" x14ac:dyDescent="0.3">
      <c r="B52" s="36"/>
      <c r="C52" s="1" t="s">
        <v>48</v>
      </c>
      <c r="D52" s="3"/>
      <c r="E52" s="22">
        <v>0</v>
      </c>
      <c r="F52" s="29">
        <v>2</v>
      </c>
      <c r="G52" s="42"/>
      <c r="H52" s="14"/>
      <c r="I52" s="6">
        <f>F52*E52</f>
        <v>0</v>
      </c>
      <c r="J52" s="40"/>
    </row>
    <row r="53" spans="2:10" x14ac:dyDescent="0.3">
      <c r="B53" s="36"/>
      <c r="C53" s="1" t="s">
        <v>49</v>
      </c>
      <c r="D53" s="3"/>
      <c r="E53" s="21">
        <v>0</v>
      </c>
      <c r="F53" s="29">
        <v>1</v>
      </c>
      <c r="G53" s="42"/>
      <c r="H53" s="14"/>
      <c r="I53" s="6">
        <f>F53*E53</f>
        <v>0</v>
      </c>
      <c r="J53" s="40"/>
    </row>
    <row r="54" spans="2:10" x14ac:dyDescent="0.3">
      <c r="B54" s="36"/>
      <c r="C54" s="11" t="s">
        <v>62</v>
      </c>
      <c r="D54" s="3"/>
      <c r="E54" s="23">
        <v>0</v>
      </c>
      <c r="F54" s="30">
        <v>4</v>
      </c>
      <c r="G54" s="42"/>
      <c r="H54" s="5"/>
      <c r="I54" s="6">
        <f>F54*E54</f>
        <v>0</v>
      </c>
      <c r="J54" s="40"/>
    </row>
    <row r="55" spans="2:10" x14ac:dyDescent="0.3">
      <c r="B55" s="36"/>
      <c r="C55" s="11"/>
      <c r="D55" s="2"/>
      <c r="E55" s="24"/>
      <c r="F55" s="2"/>
      <c r="G55" s="2"/>
      <c r="H55" s="2"/>
      <c r="I55" s="13">
        <f>SUM(I33:I54)</f>
        <v>0</v>
      </c>
      <c r="J55" s="40"/>
    </row>
    <row r="56" spans="2:10" x14ac:dyDescent="0.3">
      <c r="B56" s="36"/>
      <c r="J56" s="40"/>
    </row>
    <row r="57" spans="2:10" x14ac:dyDescent="0.3">
      <c r="B57" s="36"/>
      <c r="C57" s="66" t="s">
        <v>26</v>
      </c>
      <c r="D57" s="66"/>
      <c r="E57" s="66"/>
      <c r="F57" s="66"/>
      <c r="G57" s="66"/>
      <c r="H57" s="66"/>
      <c r="I57" s="66"/>
      <c r="J57" s="67"/>
    </row>
    <row r="58" spans="2:10" x14ac:dyDescent="0.3">
      <c r="B58" s="36"/>
      <c r="C58" s="46"/>
      <c r="D58" s="46" t="s">
        <v>37</v>
      </c>
      <c r="E58" s="46" t="s">
        <v>38</v>
      </c>
      <c r="F58" s="91" t="s">
        <v>13</v>
      </c>
      <c r="G58" s="92"/>
      <c r="H58" s="46" t="s">
        <v>12</v>
      </c>
      <c r="I58" s="46" t="s">
        <v>1</v>
      </c>
      <c r="J58" s="49"/>
    </row>
    <row r="59" spans="2:10" x14ac:dyDescent="0.3">
      <c r="B59" s="36"/>
      <c r="C59" s="47"/>
      <c r="D59" s="47" t="s">
        <v>36</v>
      </c>
      <c r="E59" s="47" t="s">
        <v>39</v>
      </c>
      <c r="F59" s="93"/>
      <c r="G59" s="94"/>
      <c r="H59" s="47"/>
      <c r="I59" s="47"/>
      <c r="J59" s="49"/>
    </row>
    <row r="60" spans="2:10" ht="54" x14ac:dyDescent="0.3">
      <c r="B60" s="36"/>
      <c r="C60" s="11" t="s">
        <v>66</v>
      </c>
      <c r="D60" s="3"/>
      <c r="E60" s="25">
        <v>0</v>
      </c>
      <c r="F60" s="62">
        <v>0.27777777778000001</v>
      </c>
      <c r="G60" s="63"/>
      <c r="H60" s="26">
        <f>3*12</f>
        <v>36</v>
      </c>
      <c r="I60" s="6">
        <f>IF(E60&gt;(H60/F60),H60,E60*F60)</f>
        <v>0</v>
      </c>
      <c r="J60" s="40"/>
    </row>
    <row r="61" spans="2:10" x14ac:dyDescent="0.3">
      <c r="B61" s="36"/>
      <c r="C61" s="11"/>
      <c r="D61" s="2"/>
      <c r="E61" s="2"/>
      <c r="F61" s="64"/>
      <c r="G61" s="65"/>
      <c r="H61" s="2"/>
      <c r="I61" s="13">
        <f>I60</f>
        <v>0</v>
      </c>
      <c r="J61" s="40"/>
    </row>
    <row r="62" spans="2:10" x14ac:dyDescent="0.3">
      <c r="B62" s="36"/>
      <c r="J62" s="40"/>
    </row>
    <row r="63" spans="2:10" ht="18" customHeight="1" x14ac:dyDescent="0.3">
      <c r="B63" s="36"/>
      <c r="C63" s="83" t="s">
        <v>14</v>
      </c>
      <c r="D63" s="83"/>
      <c r="E63" s="54" t="s">
        <v>23</v>
      </c>
      <c r="F63" s="11" t="s">
        <v>11</v>
      </c>
      <c r="G63" s="74" t="s">
        <v>69</v>
      </c>
      <c r="H63" s="75"/>
      <c r="I63" s="76"/>
      <c r="J63" s="40"/>
    </row>
    <row r="64" spans="2:10" ht="21" x14ac:dyDescent="0.3">
      <c r="B64" s="36"/>
      <c r="C64" s="83" t="s">
        <v>17</v>
      </c>
      <c r="D64" s="83"/>
      <c r="E64" s="54" t="e">
        <f>I13</f>
        <v>#DIV/0!</v>
      </c>
      <c r="F64" s="52">
        <v>30</v>
      </c>
      <c r="G64" s="77"/>
      <c r="H64" s="78"/>
      <c r="I64" s="79"/>
      <c r="J64" s="40"/>
    </row>
    <row r="65" spans="2:10" ht="18" customHeight="1" x14ac:dyDescent="0.3">
      <c r="B65" s="36"/>
      <c r="C65" s="83" t="s">
        <v>15</v>
      </c>
      <c r="D65" s="83"/>
      <c r="E65" s="54">
        <f>I27</f>
        <v>0</v>
      </c>
      <c r="F65" s="52">
        <v>30</v>
      </c>
      <c r="G65" s="77"/>
      <c r="H65" s="78"/>
      <c r="I65" s="79"/>
      <c r="J65" s="40"/>
    </row>
    <row r="66" spans="2:10" ht="21" x14ac:dyDescent="0.3">
      <c r="B66" s="36"/>
      <c r="C66" s="83" t="s">
        <v>18</v>
      </c>
      <c r="D66" s="83"/>
      <c r="E66" s="54">
        <f>I55</f>
        <v>0</v>
      </c>
      <c r="F66" s="52">
        <v>30</v>
      </c>
      <c r="G66" s="77"/>
      <c r="H66" s="78"/>
      <c r="I66" s="79"/>
      <c r="J66" s="40"/>
    </row>
    <row r="67" spans="2:10" ht="21" x14ac:dyDescent="0.3">
      <c r="B67" s="36"/>
      <c r="C67" s="83" t="s">
        <v>22</v>
      </c>
      <c r="D67" s="83"/>
      <c r="E67" s="54">
        <f>I61</f>
        <v>0</v>
      </c>
      <c r="F67" s="52">
        <v>10</v>
      </c>
      <c r="G67" s="77"/>
      <c r="H67" s="78"/>
      <c r="I67" s="79"/>
      <c r="J67" s="40"/>
    </row>
    <row r="68" spans="2:10" x14ac:dyDescent="0.3">
      <c r="B68" s="36"/>
      <c r="C68" s="72"/>
      <c r="D68" s="73"/>
      <c r="E68" s="51"/>
      <c r="F68" s="53">
        <f>SUM(F64:F67)</f>
        <v>100</v>
      </c>
      <c r="G68" s="80"/>
      <c r="H68" s="81"/>
      <c r="I68" s="82"/>
      <c r="J68" s="40"/>
    </row>
    <row r="69" spans="2:10" x14ac:dyDescent="0.3">
      <c r="B69" s="36"/>
      <c r="J69" s="40"/>
    </row>
    <row r="70" spans="2:10" x14ac:dyDescent="0.3">
      <c r="B70" s="36"/>
      <c r="C70" s="58" t="s">
        <v>3</v>
      </c>
      <c r="D70" s="58"/>
      <c r="E70" s="58"/>
      <c r="F70" s="58"/>
      <c r="G70" s="58"/>
      <c r="H70" s="58"/>
      <c r="I70" s="58"/>
      <c r="J70" s="40"/>
    </row>
    <row r="71" spans="2:10" x14ac:dyDescent="0.3">
      <c r="B71" s="36"/>
      <c r="J71" s="40"/>
    </row>
    <row r="72" spans="2:10" x14ac:dyDescent="0.3">
      <c r="B72" s="36"/>
      <c r="C72" s="58" t="s">
        <v>4</v>
      </c>
      <c r="D72" s="58"/>
      <c r="E72" s="58"/>
      <c r="F72" s="58"/>
      <c r="G72" s="58"/>
      <c r="H72" s="58"/>
      <c r="I72" s="58"/>
      <c r="J72" s="40"/>
    </row>
    <row r="73" spans="2:10" x14ac:dyDescent="0.3">
      <c r="B73" s="36"/>
      <c r="C73" s="58"/>
      <c r="D73" s="58"/>
      <c r="E73" s="58"/>
      <c r="F73" s="58"/>
      <c r="G73" s="58"/>
      <c r="H73" s="58"/>
      <c r="I73" s="58"/>
      <c r="J73" s="40"/>
    </row>
    <row r="74" spans="2:10" x14ac:dyDescent="0.3">
      <c r="B74" s="36"/>
      <c r="J74" s="40"/>
    </row>
    <row r="75" spans="2:10" x14ac:dyDescent="0.3">
      <c r="B75" s="36"/>
      <c r="C75" s="58" t="s">
        <v>16</v>
      </c>
      <c r="D75" s="58"/>
      <c r="E75" s="58"/>
      <c r="F75" s="58"/>
      <c r="G75" s="58"/>
      <c r="H75" s="58"/>
      <c r="I75" s="58"/>
      <c r="J75" s="40"/>
    </row>
    <row r="76" spans="2:10" x14ac:dyDescent="0.3">
      <c r="B76" s="36"/>
      <c r="J76" s="40"/>
    </row>
    <row r="77" spans="2:10" x14ac:dyDescent="0.3">
      <c r="B77" s="36"/>
      <c r="C77" s="66" t="s">
        <v>5</v>
      </c>
      <c r="D77" s="66"/>
      <c r="E77" s="66"/>
      <c r="F77" s="66"/>
      <c r="G77" s="66"/>
      <c r="H77" s="66"/>
      <c r="I77" s="66"/>
      <c r="J77" s="40"/>
    </row>
    <row r="78" spans="2:10" x14ac:dyDescent="0.3">
      <c r="B78" s="36"/>
      <c r="C78" s="58" t="s">
        <v>57</v>
      </c>
      <c r="D78" s="58"/>
      <c r="E78" s="58"/>
      <c r="F78" s="58"/>
      <c r="G78" s="58"/>
      <c r="H78" s="58"/>
      <c r="I78" s="58"/>
      <c r="J78" s="40"/>
    </row>
    <row r="79" spans="2:10" x14ac:dyDescent="0.3">
      <c r="B79" s="36"/>
      <c r="C79" s="58" t="s">
        <v>58</v>
      </c>
      <c r="D79" s="58"/>
      <c r="E79" s="58"/>
      <c r="F79" s="58"/>
      <c r="G79" s="58"/>
      <c r="H79" s="58"/>
      <c r="I79" s="58"/>
      <c r="J79" s="40"/>
    </row>
    <row r="80" spans="2:10" x14ac:dyDescent="0.3">
      <c r="B80" s="36"/>
      <c r="C80" s="68" t="s">
        <v>81</v>
      </c>
      <c r="D80" s="58"/>
      <c r="E80" s="58"/>
      <c r="F80" s="58"/>
      <c r="G80" s="58"/>
      <c r="H80" s="58"/>
      <c r="I80" s="58"/>
      <c r="J80" s="40"/>
    </row>
    <row r="81" spans="2:10" x14ac:dyDescent="0.3">
      <c r="B81" s="36"/>
      <c r="C81" s="58" t="s">
        <v>59</v>
      </c>
      <c r="D81" s="58"/>
      <c r="E81" s="58"/>
      <c r="F81" s="58"/>
      <c r="G81" s="58"/>
      <c r="H81" s="58"/>
      <c r="I81" s="58"/>
      <c r="J81" s="40"/>
    </row>
    <row r="82" spans="2:10" x14ac:dyDescent="0.3">
      <c r="B82" s="36"/>
      <c r="C82" s="58" t="s">
        <v>60</v>
      </c>
      <c r="D82" s="58"/>
      <c r="E82" s="58"/>
      <c r="F82" s="58"/>
      <c r="G82" s="58"/>
      <c r="H82" s="58"/>
      <c r="I82" s="58"/>
      <c r="J82" s="40"/>
    </row>
    <row r="83" spans="2:10" x14ac:dyDescent="0.3">
      <c r="B83" s="36"/>
      <c r="C83" s="58" t="s">
        <v>61</v>
      </c>
      <c r="D83" s="58"/>
      <c r="E83" s="58"/>
      <c r="F83" s="58"/>
      <c r="G83" s="58"/>
      <c r="H83" s="58"/>
      <c r="I83" s="58"/>
      <c r="J83" s="40"/>
    </row>
    <row r="84" spans="2:10" x14ac:dyDescent="0.3">
      <c r="B84" s="36"/>
      <c r="C84" s="58"/>
      <c r="D84" s="58"/>
      <c r="E84" s="58"/>
      <c r="F84" s="58"/>
      <c r="G84" s="58"/>
      <c r="H84" s="58"/>
      <c r="I84" s="58"/>
      <c r="J84" s="40"/>
    </row>
    <row r="85" spans="2:10" ht="18.600000000000001" thickBot="1" x14ac:dyDescent="0.35">
      <c r="B85" s="43"/>
      <c r="C85" s="59"/>
      <c r="D85" s="59"/>
      <c r="E85" s="59"/>
      <c r="F85" s="59"/>
      <c r="G85" s="59"/>
      <c r="H85" s="59"/>
      <c r="I85" s="59"/>
      <c r="J85" s="44"/>
    </row>
  </sheetData>
  <sheetProtection algorithmName="SHA-512" hashValue="aJL6idJO1yvL/6yEZeKG3HYOik1vT7oIMpHGIrplPYGrzfP1o1RubfGhTsCht8oTItehePSEru5NXNnjAPKMww==" saltValue="4ctSk148aN+s0jZdDkNmmg==" spinCount="100000" sheet="1" selectLockedCells="1"/>
  <mergeCells count="52">
    <mergeCell ref="D10:D12"/>
    <mergeCell ref="E10:F10"/>
    <mergeCell ref="G10:H10"/>
    <mergeCell ref="E11:F11"/>
    <mergeCell ref="G11:H11"/>
    <mergeCell ref="E12:F12"/>
    <mergeCell ref="G12:H12"/>
    <mergeCell ref="C1:I1"/>
    <mergeCell ref="C2:I2"/>
    <mergeCell ref="C3:I3"/>
    <mergeCell ref="C6:J6"/>
    <mergeCell ref="E9:F9"/>
    <mergeCell ref="D4:I4"/>
    <mergeCell ref="G9:H9"/>
    <mergeCell ref="E7:H8"/>
    <mergeCell ref="F22:G22"/>
    <mergeCell ref="C75:I75"/>
    <mergeCell ref="F58:G59"/>
    <mergeCell ref="F16:G17"/>
    <mergeCell ref="C70:I70"/>
    <mergeCell ref="F26:G26"/>
    <mergeCell ref="F27:G27"/>
    <mergeCell ref="C40:I40"/>
    <mergeCell ref="F24:G24"/>
    <mergeCell ref="C29:J29"/>
    <mergeCell ref="F23:G23"/>
    <mergeCell ref="C32:I32"/>
    <mergeCell ref="C63:D63"/>
    <mergeCell ref="C64:D64"/>
    <mergeCell ref="C65:D65"/>
    <mergeCell ref="C66:D66"/>
    <mergeCell ref="E13:H13"/>
    <mergeCell ref="F18:G18"/>
    <mergeCell ref="F19:G19"/>
    <mergeCell ref="F20:G20"/>
    <mergeCell ref="F21:G21"/>
    <mergeCell ref="C83:I85"/>
    <mergeCell ref="F25:G25"/>
    <mergeCell ref="F60:G60"/>
    <mergeCell ref="F61:G61"/>
    <mergeCell ref="C57:J57"/>
    <mergeCell ref="C80:I80"/>
    <mergeCell ref="C81:I81"/>
    <mergeCell ref="C82:I82"/>
    <mergeCell ref="C79:I79"/>
    <mergeCell ref="C72:I73"/>
    <mergeCell ref="C50:I50"/>
    <mergeCell ref="C68:D68"/>
    <mergeCell ref="G63:I68"/>
    <mergeCell ref="C78:I78"/>
    <mergeCell ref="C77:I77"/>
    <mergeCell ref="C67:D67"/>
  </mergeCells>
  <phoneticPr fontId="3" type="noConversion"/>
  <pageMargins left="0.75000000000000011" right="0.75000000000000011" top="0.54592592592592593" bottom="1" header="0.22814814814814816" footer="0.5"/>
  <pageSetup paperSize="9" scale="41" orientation="portrait" horizontalDpi="4294967292" verticalDpi="4294967292" r:id="rId1"/>
  <headerFooter>
    <oddHeader>&amp;C&amp;14UNIVERSIDADE FEDERAL DE PELOTAS_x000D_FACULDADE DE AGRONOMIA ELISEU MACIEL_x000D_PROGRAMA DE PÓS-GRADUAÇÃO EM FITOSSANIDADE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Doutorado</vt:lpstr>
      <vt:lpstr>Doutorado!Area_de_impressao</vt:lpstr>
    </vt:vector>
  </TitlesOfParts>
  <Company>UFPel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de  Avila</dc:creator>
  <cp:lastModifiedBy>Vanessa Nogueira Soares</cp:lastModifiedBy>
  <cp:lastPrinted>2014-06-10T16:21:25Z</cp:lastPrinted>
  <dcterms:created xsi:type="dcterms:W3CDTF">2013-11-23T17:03:28Z</dcterms:created>
  <dcterms:modified xsi:type="dcterms:W3CDTF">2026-10-28T17:09:46Z</dcterms:modified>
</cp:coreProperties>
</file>