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Backup\Backup\Desktop\Trabalho\Fitossanidade\"/>
    </mc:Choice>
  </mc:AlternateContent>
  <xr:revisionPtr revIDLastSave="0" documentId="8_{0E8D02C1-D612-44D2-8765-3F7957DE631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ESTRADO" sheetId="6" r:id="rId1"/>
  </sheets>
  <definedNames>
    <definedName name="_xlnm.Print_Area" localSheetId="0">MESTRADO!$B$1:$J$86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9" i="6" l="1"/>
  <c r="I50" i="6"/>
  <c r="I49" i="6"/>
  <c r="I48" i="6"/>
  <c r="I47" i="6"/>
  <c r="F46" i="6"/>
  <c r="I46" i="6"/>
  <c r="F45" i="6"/>
  <c r="I45" i="6"/>
  <c r="F44" i="6"/>
  <c r="I44" i="6"/>
  <c r="F43" i="6"/>
  <c r="I43" i="6"/>
  <c r="F42" i="6"/>
  <c r="I42" i="6"/>
  <c r="F41" i="6"/>
  <c r="I41" i="6"/>
  <c r="F40" i="6"/>
  <c r="I40" i="6"/>
  <c r="I38" i="6"/>
  <c r="I37" i="6"/>
  <c r="I36" i="6"/>
  <c r="I35" i="6"/>
  <c r="I34" i="6"/>
  <c r="I33" i="6"/>
  <c r="I32" i="6"/>
  <c r="I17" i="6"/>
  <c r="I9" i="6"/>
  <c r="I10" i="6"/>
  <c r="E65" i="6"/>
  <c r="I24" i="6"/>
  <c r="I23" i="6"/>
  <c r="I21" i="6"/>
  <c r="F20" i="6"/>
  <c r="I20" i="6"/>
  <c r="F19" i="6"/>
  <c r="I19" i="6"/>
  <c r="I18" i="6"/>
  <c r="I16" i="6"/>
  <c r="I15" i="6"/>
  <c r="I25" i="6"/>
  <c r="I26" i="6"/>
  <c r="E66" i="6"/>
  <c r="I52" i="6"/>
  <c r="I53" i="6"/>
  <c r="I54" i="6"/>
  <c r="I55" i="6"/>
  <c r="I56" i="6"/>
  <c r="E67" i="6"/>
  <c r="H61" i="6"/>
  <c r="I61" i="6"/>
  <c r="I62" i="6"/>
  <c r="E68" i="6"/>
</calcChain>
</file>

<file path=xl/sharedStrings.xml><?xml version="1.0" encoding="utf-8"?>
<sst xmlns="http://schemas.openxmlformats.org/spreadsheetml/2006/main" count="96" uniqueCount="82">
  <si>
    <t>Pontuação</t>
  </si>
  <si>
    <t>Total</t>
  </si>
  <si>
    <t xml:space="preserve"> </t>
  </si>
  <si>
    <t>Declaro, sob pena da legislação vigente, serem verdadeiras todas as informações prestadas.</t>
  </si>
  <si>
    <t>Local e data: __________________________________________________________________________________________________</t>
  </si>
  <si>
    <t>Instruções para preenchimento:</t>
  </si>
  <si>
    <t xml:space="preserve">    2.8.1. Em eventos regionais</t>
  </si>
  <si>
    <t xml:space="preserve">    2.8.1. Em eventos nacionais</t>
  </si>
  <si>
    <t xml:space="preserve">      3.1.1. Número de artigos A1</t>
  </si>
  <si>
    <t xml:space="preserve">      3.1.2. Número de artigos A2</t>
  </si>
  <si>
    <t xml:space="preserve">      3.1.3. Número de artigos B1</t>
  </si>
  <si>
    <t xml:space="preserve">      3.1.4. Número de artigos B2</t>
  </si>
  <si>
    <t xml:space="preserve">      3.1.5. Número de artigos B3</t>
  </si>
  <si>
    <t xml:space="preserve">      3.1.5. Número de artigos B4</t>
  </si>
  <si>
    <t xml:space="preserve">      3.1.6. Número de artigos B5 ou sem Qualis</t>
  </si>
  <si>
    <t xml:space="preserve">      3.2.1. Número de artigos A1</t>
  </si>
  <si>
    <t xml:space="preserve">      3.2.2. Número de artigos A2</t>
  </si>
  <si>
    <t xml:space="preserve">      3.2.3. Número de artigos B1</t>
  </si>
  <si>
    <t xml:space="preserve">      3.2.4. Número de artigos B2</t>
  </si>
  <si>
    <t xml:space="preserve">      3.2.5. Número de artigos B3</t>
  </si>
  <si>
    <t xml:space="preserve">      3.2.5. Número de artigos B4</t>
  </si>
  <si>
    <t xml:space="preserve">      3.2.6. Número de artigos B5 ou sem Qualis</t>
  </si>
  <si>
    <t>Pontuação Máxima</t>
  </si>
  <si>
    <t>Limite</t>
  </si>
  <si>
    <t>Pontos/unidade</t>
  </si>
  <si>
    <t>Resumo do Currículo</t>
  </si>
  <si>
    <t>Parte 2. ATIVIDADES ACADÊMICAS: (peso do item 30%)</t>
  </si>
  <si>
    <t>Assinatura:  ___________________________________________________________________________________________________</t>
  </si>
  <si>
    <t>Parte 1.HISTÓRICO ESCOLAR GRADUAÇÃO: (peso do ítem 30%)</t>
  </si>
  <si>
    <t xml:space="preserve">Parte 3. PRODUÇÃO CIENTÍFICA: (peso do item 30%) </t>
  </si>
  <si>
    <t>Parte 4. EXPERIÊNCIA PROFISSIONAL COMPROVADA: (peso do item 10%)</t>
  </si>
  <si>
    <t>Pontuação Obtida</t>
  </si>
  <si>
    <t>MÉDIA DAS NOTAS DA GRADUAÇÃO</t>
  </si>
  <si>
    <t xml:space="preserve">Parte 3. PRODUÇÃO CIENTÍFICA  (peso do item 30%) </t>
  </si>
  <si>
    <t>Parte 4. EXPERIÊNCIA PROFISSIONAL COMPROVADA (peso do item 10%)</t>
  </si>
  <si>
    <t>Parte 1.HISTÓRICO ESCOLAR GRADUAÇÃO (peso do ítem 30%)</t>
  </si>
  <si>
    <t>2.1. Bolsista de iniciação científica</t>
  </si>
  <si>
    <t>2.2. Bolsista de Monitoria, extensão e outras bolsas</t>
  </si>
  <si>
    <t>2.4. Curso de Especialização na área de conhecimento Fitossanidade com duração mínima de 360h (apontar o número de cursos)</t>
  </si>
  <si>
    <t>2.5. Outros cursos (somar a carga horária de todos os cursos)</t>
  </si>
  <si>
    <t xml:space="preserve">2.3. Bolsas de Aperfeiçoamento ou equivalente para alunos graduados </t>
  </si>
  <si>
    <t>2.6. Estágios em Pesquisa e extensão (Somar a carga horária total)</t>
  </si>
  <si>
    <t xml:space="preserve">2.7. Participação em eventos </t>
  </si>
  <si>
    <t>2.8. Prêmio em Pesquisa</t>
  </si>
  <si>
    <t>3.1. Trabalhos publicados como primeiro autor em publicações, com corpo editorial e indexadas.</t>
  </si>
  <si>
    <t>3.2. Trabalhos publicados como segundo  (ou demais autores) em publicações com corpo editorial e indexadas.</t>
  </si>
  <si>
    <t>3.3. Trabalhos completos ou resumos expandidos (mínimo de 3 páginas) apresentados como primeiro autor em Congresso e/ou Reuniões Científicas.</t>
  </si>
  <si>
    <t>3.4. Trabalhos completos ou resumos expandidos (mínimo de 3 páginas) apresentados como segundo autor (ou demais autores) em Congresso e/ou Reuniões Científicas</t>
  </si>
  <si>
    <t>3.5. Resumos (até 3 páginas) apresentados como primeiro autor em Congressos e/ou Reuniões Científicas.</t>
  </si>
  <si>
    <t>3.6. Resumos (até 3 páginas) apresentados como segundo autor (ou demais autores) em Congressos e/ou Reuniões Científicas</t>
  </si>
  <si>
    <t>comprovante(s)</t>
  </si>
  <si>
    <t>Número(s) do(s)</t>
  </si>
  <si>
    <t xml:space="preserve">Anos de </t>
  </si>
  <si>
    <t>experiência</t>
  </si>
  <si>
    <t>produção</t>
  </si>
  <si>
    <t>Quantidade de</t>
  </si>
  <si>
    <t xml:space="preserve">Peso por </t>
  </si>
  <si>
    <t>unidade</t>
  </si>
  <si>
    <t xml:space="preserve">Somatório do número </t>
  </si>
  <si>
    <t>de autores dos trabalhos</t>
  </si>
  <si>
    <t>Máxima</t>
  </si>
  <si>
    <t>SIGA AS INSTRUÇÕES ATENTAMENTE</t>
  </si>
  <si>
    <t>Nome do(a) candidato(a) ao Doutorado:</t>
  </si>
  <si>
    <t xml:space="preserve"> - Preencher apenas os ítens em amarelo</t>
  </si>
  <si>
    <t xml:space="preserve"> - Os pesos expressos nos itens 3.1. e 3.2 referem-se a classificação dos periódicos efetuada pela CAPES (Qualis do ano da candidatura).</t>
  </si>
  <si>
    <t xml:space="preserve"> - Não alterar os pesos dos ítens sob pena de desclassificação do(a) candidato(a)</t>
  </si>
  <si>
    <t xml:space="preserve"> - Artigos com carta de aceite serão considerados publicados. Cartas, emitidas por revistas, de recebimento de trabalhos não serão considerados para pontuação.</t>
  </si>
  <si>
    <t xml:space="preserve"> - Anexar ao final do currículo os comprovantes que pontuam nesse formulário, não inclua comprovantes que não são citados na planilha.</t>
  </si>
  <si>
    <t xml:space="preserve"> - Os comprovantes devem estar na ordem deste formulário e não do Lattes e deve estar identificado à que item ele se refere, colocando o número do item em sequência. Ex. os comprovantes do item 4.1 devem ser identificados como 4.1.1, 4.1.2, 4.1.3, etc..., conforme respectivo numero do comprovante a ser preenchido na segunda coluna da planilha. Aqueles comprovantes que não estiverem numerados de acordo com a norma, não serão considerados na pontuação.</t>
  </si>
  <si>
    <t>Peso por unidade</t>
  </si>
  <si>
    <t>3.7. Publicações de livros (com ISBN)</t>
  </si>
  <si>
    <t xml:space="preserve">      3.7.1. Autoria ou coautoria</t>
  </si>
  <si>
    <t xml:space="preserve">      3.7.2. Autor de Capítulo ou coautoria</t>
  </si>
  <si>
    <t xml:space="preserve">      3.7.3. Editor geral</t>
  </si>
  <si>
    <t>3.8. Patente registrada de produto desenvolvido</t>
  </si>
  <si>
    <t>2.9. Intercâmbio acadêmico no exterior durante a graduação (0,5 pontos/semestre)</t>
  </si>
  <si>
    <t>Experiência Profissional na área de Agronomia ou Biologia excluindo-se atividades no círculo familiar (preencher quantos mêses de experiência)</t>
  </si>
  <si>
    <t>ANEXO I - PLANILHA DE PONTUAÇÃO PARA CLASSIFICAÇÃO E CANDIDATURA AO</t>
  </si>
  <si>
    <t>Média Geral das Notas Obtidas nas Disciplinas de Graduação</t>
  </si>
  <si>
    <t>MESTRADO - Versão 2019</t>
  </si>
  <si>
    <t>Observação: Nas partes 1 e 4 há um máximo e a planilha calcula o valor automaticamente. Nas Partes 2 e 3 deve ser levado em conta o quanto cada um dos candidatos(as) ponturaram, e por regra de três calcula-se, com base na máxima pontuação daquela seleção, a pontuação dos demais canditos.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</si>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</sst>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#,##0.00_-[$pontos]"/>
    <numFmt numFmtId="165" formatCode="&quot;R$&quot;#,##0.00"/>
    <numFmt numFmtId="166" formatCode="#,##0.00_-[$cursos]"/>
    <numFmt numFmtId="167" formatCode="#,##0.00_-[$prêmios]"/>
    <numFmt numFmtId="168" formatCode="#,##0.00_-[$Pontos/artigo]"/>
    <numFmt numFmtId="169" formatCode="#,##0.00_-[$pontos/semestres]"/>
    <numFmt numFmtId="170" formatCode="#,##0.00_-[$pontos/curso]"/>
    <numFmt numFmtId="171" formatCode="#,##0.00_-[$pontos/participação]"/>
    <numFmt numFmtId="172" formatCode="#,##0.00_-[$pontos/prêmio]"/>
    <numFmt numFmtId="173" formatCode="#,##0.000_-[$pontos/hora]"/>
    <numFmt numFmtId="174" formatCode="#,##0.00_-[$Pontos/Resumo]"/>
    <numFmt numFmtId="175" formatCode="#,##0.00_-[$Pontos/Capitulo]"/>
    <numFmt numFmtId="176" formatCode="#,##0.00_-[$Pontos/Patente]"/>
    <numFmt numFmtId="177" formatCode="#,##0.00_-[$Meses]"/>
    <numFmt numFmtId="178" formatCode="#,##0.00_-[$Pontos/mês]"/>
    <numFmt numFmtId="179" formatCode="#,##0_-[$horas de estágio]"/>
    <numFmt numFmtId="180" formatCode="#,##0_-[$horas de curso]"/>
    <numFmt numFmtId="181" formatCode="#,##0_-[$eventos]"/>
    <numFmt numFmtId="182" formatCode="#,##0_-[$semestres]"/>
    <numFmt numFmtId="183" formatCode="#,##0_-[$Artigos A1]"/>
    <numFmt numFmtId="184" formatCode="#,##0_-[$Artigos A2]"/>
    <numFmt numFmtId="185" formatCode="#,##0_-[$Artigos B1]"/>
    <numFmt numFmtId="186" formatCode="#,##0_-[$Artigos B2]"/>
    <numFmt numFmtId="187" formatCode="#,##0_-[$Artigos B3]"/>
    <numFmt numFmtId="188" formatCode="#,##0_-[$Artigos B4]"/>
    <numFmt numFmtId="189" formatCode="#,##0_-[$Artigos B5]"/>
    <numFmt numFmtId="190" formatCode="#,##0_-[$autores]"/>
    <numFmt numFmtId="191" formatCode="#,##0_-[$Resumos]"/>
    <numFmt numFmtId="192" formatCode="#,##0_-[$Livros]"/>
    <numFmt numFmtId="193" formatCode="#,##0_-[$Capítulos]"/>
    <numFmt numFmtId="194" formatCode="#,##0_-[$Patentes]"/>
    <numFmt numFmtId="195" formatCode="#,##0_-[$Meses]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1"/>
      <color theme="1"/>
      <name val="Calibri"/>
    </font>
    <font>
      <sz val="8"/>
      <name val="Calibri"/>
      <family val="2"/>
      <charset val="238"/>
      <scheme val="minor"/>
    </font>
    <font>
      <sz val="14"/>
      <color theme="1"/>
      <name val="Calibri"/>
    </font>
    <font>
      <sz val="14"/>
      <color rgb="FF000000"/>
      <name val="Calibri"/>
    </font>
    <font>
      <b/>
      <sz val="14"/>
      <color theme="1"/>
      <name val="Calibri"/>
    </font>
    <font>
      <sz val="14"/>
      <color rgb="FFFF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3">
    <xf numFmtId="0" fontId="0" fillId="0" borderId="0" xfId="0"/>
    <xf numFmtId="0" fontId="3" fillId="3" borderId="9" xfId="0" applyFont="1" applyFill="1" applyBorder="1" applyAlignment="1">
      <alignment vertical="top" wrapText="1"/>
    </xf>
    <xf numFmtId="164" fontId="3" fillId="0" borderId="9" xfId="0" applyNumberFormat="1" applyFont="1" applyBorder="1" applyAlignment="1">
      <alignment horizontal="right" vertical="top" wrapText="1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>
      <alignment horizontal="justify" vertical="top" wrapText="1"/>
    </xf>
    <xf numFmtId="0" fontId="5" fillId="0" borderId="9" xfId="0" applyFont="1" applyBorder="1" applyAlignment="1">
      <alignment horizontal="center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182" fontId="5" fillId="2" borderId="9" xfId="0" applyNumberFormat="1" applyFont="1" applyFill="1" applyBorder="1" applyAlignment="1" applyProtection="1">
      <alignment horizontal="right" vertical="top" wrapText="1"/>
      <protection locked="0"/>
    </xf>
    <xf numFmtId="164" fontId="6" fillId="0" borderId="9" xfId="0" applyNumberFormat="1" applyFont="1" applyBorder="1" applyAlignment="1">
      <alignment horizontal="right" vertical="top" wrapText="1"/>
    </xf>
    <xf numFmtId="164" fontId="5" fillId="0" borderId="9" xfId="0" applyNumberFormat="1" applyFont="1" applyBorder="1" applyAlignment="1">
      <alignment horizontal="right" vertical="top" wrapText="1"/>
    </xf>
    <xf numFmtId="0" fontId="5" fillId="3" borderId="9" xfId="0" applyFont="1" applyFill="1" applyBorder="1" applyAlignment="1">
      <alignment vertical="top" wrapText="1"/>
    </xf>
    <xf numFmtId="165" fontId="5" fillId="0" borderId="9" xfId="0" applyNumberFormat="1" applyFont="1" applyBorder="1" applyAlignment="1">
      <alignment horizontal="center" vertical="top" wrapText="1"/>
    </xf>
    <xf numFmtId="164" fontId="5" fillId="6" borderId="9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183" fontId="5" fillId="2" borderId="9" xfId="0" applyNumberFormat="1" applyFont="1" applyFill="1" applyBorder="1" applyAlignment="1" applyProtection="1">
      <alignment horizontal="right" vertical="top" wrapText="1"/>
      <protection locked="0"/>
    </xf>
    <xf numFmtId="190" fontId="5" fillId="2" borderId="9" xfId="0" applyNumberFormat="1" applyFont="1" applyFill="1" applyBorder="1" applyAlignment="1" applyProtection="1">
      <alignment horizontal="right" vertical="top" wrapText="1"/>
      <protection locked="0"/>
    </xf>
    <xf numFmtId="184" fontId="5" fillId="2" borderId="9" xfId="0" applyNumberFormat="1" applyFont="1" applyFill="1" applyBorder="1" applyAlignment="1" applyProtection="1">
      <alignment horizontal="right" vertical="top" wrapText="1"/>
      <protection locked="0"/>
    </xf>
    <xf numFmtId="185" fontId="5" fillId="2" borderId="9" xfId="0" applyNumberFormat="1" applyFont="1" applyFill="1" applyBorder="1" applyAlignment="1" applyProtection="1">
      <alignment horizontal="right" vertical="top" wrapText="1"/>
      <protection locked="0"/>
    </xf>
    <xf numFmtId="186" fontId="5" fillId="2" borderId="9" xfId="0" applyNumberFormat="1" applyFont="1" applyFill="1" applyBorder="1" applyAlignment="1" applyProtection="1">
      <alignment horizontal="right" vertical="top" wrapText="1"/>
      <protection locked="0"/>
    </xf>
    <xf numFmtId="187" fontId="5" fillId="2" borderId="9" xfId="0" applyNumberFormat="1" applyFont="1" applyFill="1" applyBorder="1" applyAlignment="1" applyProtection="1">
      <alignment horizontal="right" vertical="top" wrapText="1"/>
      <protection locked="0"/>
    </xf>
    <xf numFmtId="188" fontId="5" fillId="2" borderId="9" xfId="0" applyNumberFormat="1" applyFont="1" applyFill="1" applyBorder="1" applyAlignment="1" applyProtection="1">
      <alignment horizontal="right" vertical="top" wrapText="1"/>
      <protection locked="0"/>
    </xf>
    <xf numFmtId="189" fontId="5" fillId="2" borderId="9" xfId="0" applyNumberFormat="1" applyFont="1" applyFill="1" applyBorder="1" applyAlignment="1" applyProtection="1">
      <alignment horizontal="right" vertical="top" wrapText="1"/>
      <protection locked="0"/>
    </xf>
    <xf numFmtId="192" fontId="6" fillId="5" borderId="9" xfId="0" applyNumberFormat="1" applyFont="1" applyFill="1" applyBorder="1" applyAlignment="1" applyProtection="1">
      <alignment horizontal="right" vertical="top" wrapText="1"/>
      <protection locked="0"/>
    </xf>
    <xf numFmtId="193" fontId="6" fillId="5" borderId="9" xfId="0" applyNumberFormat="1" applyFont="1" applyFill="1" applyBorder="1" applyAlignment="1" applyProtection="1">
      <alignment horizontal="right" vertical="top" wrapText="1"/>
      <protection locked="0"/>
    </xf>
    <xf numFmtId="194" fontId="6" fillId="5" borderId="9" xfId="0" applyNumberFormat="1" applyFont="1" applyFill="1" applyBorder="1" applyAlignment="1" applyProtection="1">
      <alignment horizontal="right" vertical="top" wrapText="1"/>
      <protection locked="0"/>
    </xf>
    <xf numFmtId="0" fontId="5" fillId="0" borderId="9" xfId="0" applyFont="1" applyBorder="1" applyAlignment="1">
      <alignment horizontal="right" vertical="top" wrapText="1"/>
    </xf>
    <xf numFmtId="195" fontId="6" fillId="5" borderId="9" xfId="0" applyNumberFormat="1" applyFont="1" applyFill="1" applyBorder="1" applyAlignment="1" applyProtection="1">
      <alignment horizontal="right" vertical="top" wrapText="1"/>
      <protection locked="0"/>
    </xf>
    <xf numFmtId="177" fontId="6" fillId="0" borderId="9" xfId="0" applyNumberFormat="1" applyFont="1" applyBorder="1" applyAlignment="1">
      <alignment horizontal="right" vertical="top" wrapText="1"/>
    </xf>
    <xf numFmtId="175" fontId="5" fillId="3" borderId="9" xfId="0" applyNumberFormat="1" applyFont="1" applyFill="1" applyBorder="1" applyAlignment="1">
      <alignment horizontal="right" vertical="top" wrapText="1"/>
    </xf>
    <xf numFmtId="176" fontId="5" fillId="3" borderId="9" xfId="0" applyNumberFormat="1" applyFont="1" applyFill="1" applyBorder="1" applyAlignment="1">
      <alignment horizontal="right" vertical="top" wrapText="1"/>
    </xf>
    <xf numFmtId="168" fontId="5" fillId="3" borderId="9" xfId="0" applyNumberFormat="1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vertical="top" wrapText="1"/>
    </xf>
    <xf numFmtId="165" fontId="5" fillId="3" borderId="2" xfId="0" applyNumberFormat="1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0" xfId="0" applyFont="1" applyFill="1" applyAlignment="1">
      <alignment horizontal="right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20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166" fontId="5" fillId="2" borderId="9" xfId="0" applyNumberFormat="1" applyFont="1" applyFill="1" applyBorder="1" applyAlignment="1" applyProtection="1">
      <alignment horizontal="right" vertical="top" wrapText="1"/>
      <protection locked="0"/>
    </xf>
    <xf numFmtId="180" fontId="5" fillId="2" borderId="9" xfId="0" applyNumberFormat="1" applyFont="1" applyFill="1" applyBorder="1" applyAlignment="1" applyProtection="1">
      <alignment horizontal="right" vertical="top" wrapText="1"/>
      <protection locked="0"/>
    </xf>
    <xf numFmtId="179" fontId="5" fillId="2" borderId="9" xfId="0" applyNumberFormat="1" applyFont="1" applyFill="1" applyBorder="1" applyAlignment="1" applyProtection="1">
      <alignment horizontal="right" vertical="top" wrapText="1"/>
      <protection locked="0"/>
    </xf>
    <xf numFmtId="181" fontId="5" fillId="2" borderId="9" xfId="0" applyNumberFormat="1" applyFont="1" applyFill="1" applyBorder="1" applyAlignment="1" applyProtection="1">
      <alignment horizontal="right" vertical="top" wrapText="1"/>
      <protection locked="0"/>
    </xf>
    <xf numFmtId="167" fontId="5" fillId="2" borderId="9" xfId="0" applyNumberFormat="1" applyFont="1" applyFill="1" applyBorder="1" applyAlignment="1" applyProtection="1">
      <alignment horizontal="right" vertical="top" wrapText="1"/>
      <protection locked="0"/>
    </xf>
    <xf numFmtId="191" fontId="6" fillId="5" borderId="9" xfId="0" applyNumberFormat="1" applyFont="1" applyFill="1" applyBorder="1" applyAlignment="1" applyProtection="1">
      <alignment vertical="top" wrapText="1"/>
      <protection locked="0"/>
    </xf>
    <xf numFmtId="174" fontId="5" fillId="3" borderId="9" xfId="0" applyNumberFormat="1" applyFont="1" applyFill="1" applyBorder="1" applyAlignment="1">
      <alignment horizontal="left" vertical="top" wrapText="1"/>
    </xf>
    <xf numFmtId="164" fontId="5" fillId="8" borderId="9" xfId="0" applyNumberFormat="1" applyFont="1" applyFill="1" applyBorder="1" applyAlignment="1">
      <alignment horizontal="right" vertical="top" wrapText="1"/>
    </xf>
    <xf numFmtId="164" fontId="5" fillId="3" borderId="9" xfId="0" applyNumberFormat="1" applyFont="1" applyFill="1" applyBorder="1" applyAlignment="1">
      <alignment vertical="top" wrapText="1"/>
    </xf>
    <xf numFmtId="164" fontId="5" fillId="7" borderId="9" xfId="0" applyNumberFormat="1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169" fontId="5" fillId="3" borderId="12" xfId="0" applyNumberFormat="1" applyFont="1" applyFill="1" applyBorder="1" applyAlignment="1">
      <alignment horizontal="center" vertical="top" wrapText="1"/>
    </xf>
    <xf numFmtId="169" fontId="5" fillId="3" borderId="13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173" fontId="6" fillId="4" borderId="12" xfId="0" applyNumberFormat="1" applyFont="1" applyFill="1" applyBorder="1" applyAlignment="1">
      <alignment horizontal="center" vertical="top" wrapText="1"/>
    </xf>
    <xf numFmtId="173" fontId="6" fillId="4" borderId="13" xfId="0" applyNumberFormat="1" applyFont="1" applyFill="1" applyBorder="1" applyAlignment="1">
      <alignment horizontal="center" vertical="top" wrapText="1"/>
    </xf>
    <xf numFmtId="171" fontId="6" fillId="4" borderId="12" xfId="0" applyNumberFormat="1" applyFont="1" applyFill="1" applyBorder="1" applyAlignment="1">
      <alignment horizontal="center" vertical="top" wrapText="1"/>
    </xf>
    <xf numFmtId="171" fontId="6" fillId="4" borderId="13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172" fontId="6" fillId="4" borderId="12" xfId="0" applyNumberFormat="1" applyFont="1" applyFill="1" applyBorder="1" applyAlignment="1">
      <alignment horizontal="center" vertical="top" wrapText="1"/>
    </xf>
    <xf numFmtId="172" fontId="6" fillId="4" borderId="13" xfId="0" applyNumberFormat="1" applyFont="1" applyFill="1" applyBorder="1" applyAlignment="1">
      <alignment horizontal="center" vertical="top" wrapText="1"/>
    </xf>
    <xf numFmtId="170" fontId="6" fillId="4" borderId="12" xfId="0" applyNumberFormat="1" applyFont="1" applyFill="1" applyBorder="1" applyAlignment="1">
      <alignment horizontal="center" vertical="top" wrapText="1"/>
    </xf>
    <xf numFmtId="170" fontId="6" fillId="4" borderId="13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164" fontId="8" fillId="3" borderId="21" xfId="0" applyNumberFormat="1" applyFont="1" applyFill="1" applyBorder="1" applyAlignment="1">
      <alignment horizontal="center" vertical="top" wrapText="1"/>
    </xf>
    <xf numFmtId="164" fontId="8" fillId="3" borderId="0" xfId="0" applyNumberFormat="1" applyFont="1" applyFill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0" xfId="0" quotePrefix="1" applyFont="1" applyFill="1" applyAlignment="1">
      <alignment horizontal="left" vertical="top" wrapText="1"/>
    </xf>
    <xf numFmtId="178" fontId="5" fillId="3" borderId="12" xfId="0" applyNumberFormat="1" applyFont="1" applyFill="1" applyBorder="1" applyAlignment="1">
      <alignment horizontal="center" vertical="top" wrapText="1"/>
    </xf>
    <xf numFmtId="178" fontId="5" fillId="3" borderId="13" xfId="0" applyNumberFormat="1" applyFont="1" applyFill="1" applyBorder="1" applyAlignment="1">
      <alignment horizontal="center" vertical="top" wrapText="1"/>
    </xf>
  </cellXfs>
  <cellStyles count="485">
    <cellStyle name="Hiperlink" xfId="61" builtinId="8" hidden="1"/>
    <cellStyle name="Hiperlink" xfId="65" builtinId="8" hidden="1"/>
    <cellStyle name="Hiperlink" xfId="69" builtinId="8" hidden="1"/>
    <cellStyle name="Hiperlink" xfId="73" builtinId="8" hidden="1"/>
    <cellStyle name="Hiperlink" xfId="77" builtinId="8" hidden="1"/>
    <cellStyle name="Hiperlink" xfId="81" builtinId="8" hidden="1"/>
    <cellStyle name="Hiperlink" xfId="85" builtinId="8" hidden="1"/>
    <cellStyle name="Hiperlink" xfId="89" builtinId="8" hidden="1"/>
    <cellStyle name="Hiperlink" xfId="93" builtinId="8" hidden="1"/>
    <cellStyle name="Hiperlink" xfId="97" builtinId="8" hidden="1"/>
    <cellStyle name="Hiperlink" xfId="101" builtinId="8" hidden="1"/>
    <cellStyle name="Hiperlink" xfId="105" builtinId="8" hidden="1"/>
    <cellStyle name="Hiperlink" xfId="109" builtinId="8" hidden="1"/>
    <cellStyle name="Hiperlink" xfId="113" builtinId="8" hidden="1"/>
    <cellStyle name="Hiperlink" xfId="117" builtinId="8" hidden="1"/>
    <cellStyle name="Hiperlink" xfId="121" builtinId="8" hidden="1"/>
    <cellStyle name="Hiperlink" xfId="125" builtinId="8" hidden="1"/>
    <cellStyle name="Hiperlink" xfId="129" builtinId="8" hidden="1"/>
    <cellStyle name="Hiperlink" xfId="133" builtinId="8" hidden="1"/>
    <cellStyle name="Hiperlink" xfId="137" builtinId="8" hidden="1"/>
    <cellStyle name="Hiperlink" xfId="141" builtinId="8" hidden="1"/>
    <cellStyle name="Hiperlink" xfId="145" builtinId="8" hidden="1"/>
    <cellStyle name="Hiperlink" xfId="149" builtinId="8" hidden="1"/>
    <cellStyle name="Hiperlink" xfId="153" builtinId="8" hidden="1"/>
    <cellStyle name="Hiperlink" xfId="157" builtinId="8" hidden="1"/>
    <cellStyle name="Hiperlink" xfId="161" builtinId="8" hidden="1"/>
    <cellStyle name="Hiperlink" xfId="165" builtinId="8" hidden="1"/>
    <cellStyle name="Hiperlink" xfId="169" builtinId="8" hidden="1"/>
    <cellStyle name="Hiperlink" xfId="173" builtinId="8" hidden="1"/>
    <cellStyle name="Hiperlink" xfId="177" builtinId="8" hidden="1"/>
    <cellStyle name="Hiperlink" xfId="181" builtinId="8" hidden="1"/>
    <cellStyle name="Hiperlink" xfId="185" builtinId="8" hidden="1"/>
    <cellStyle name="Hiperlink" xfId="189" builtinId="8" hidden="1"/>
    <cellStyle name="Hiperlink" xfId="193" builtinId="8" hidden="1"/>
    <cellStyle name="Hiperlink" xfId="197" builtinId="8" hidden="1"/>
    <cellStyle name="Hiperlink" xfId="201" builtinId="8" hidden="1"/>
    <cellStyle name="Hiperlink" xfId="205" builtinId="8" hidden="1"/>
    <cellStyle name="Hiperlink" xfId="209" builtinId="8" hidden="1"/>
    <cellStyle name="Hiperlink" xfId="213" builtinId="8" hidden="1"/>
    <cellStyle name="Hiperlink" xfId="217" builtinId="8" hidden="1"/>
    <cellStyle name="Hiperlink" xfId="221" builtinId="8" hidden="1"/>
    <cellStyle name="Hiperlink" xfId="225" builtinId="8" hidden="1"/>
    <cellStyle name="Hiperlink" xfId="229" builtinId="8" hidden="1"/>
    <cellStyle name="Hiperlink" xfId="233" builtinId="8" hidden="1"/>
    <cellStyle name="Hiperlink" xfId="237" builtinId="8" hidden="1"/>
    <cellStyle name="Hiperlink" xfId="241" builtinId="8" hidden="1"/>
    <cellStyle name="Hiperlink" xfId="245" builtinId="8" hidden="1"/>
    <cellStyle name="Hiperlink" xfId="249" builtinId="8" hidden="1"/>
    <cellStyle name="Hiperlink" xfId="253" builtinId="8" hidden="1"/>
    <cellStyle name="Hiperlink" xfId="257" builtinId="8" hidden="1"/>
    <cellStyle name="Hiperlink" xfId="261" builtinId="8" hidden="1"/>
    <cellStyle name="Hiperlink" xfId="265" builtinId="8" hidden="1"/>
    <cellStyle name="Hiperlink" xfId="269" builtinId="8" hidden="1"/>
    <cellStyle name="Hiperlink" xfId="273" builtinId="8" hidden="1"/>
    <cellStyle name="Hiperlink" xfId="277" builtinId="8" hidden="1"/>
    <cellStyle name="Hiperlink" xfId="281" builtinId="8" hidden="1"/>
    <cellStyle name="Hiperlink" xfId="285" builtinId="8" hidden="1"/>
    <cellStyle name="Hiperlink" xfId="289" builtinId="8" hidden="1"/>
    <cellStyle name="Hiperlink" xfId="293" builtinId="8" hidden="1"/>
    <cellStyle name="Hiperlink" xfId="297" builtinId="8" hidden="1"/>
    <cellStyle name="Hiperlink" xfId="301" builtinId="8" hidden="1"/>
    <cellStyle name="Hiperlink" xfId="305" builtinId="8" hidden="1"/>
    <cellStyle name="Hiperlink" xfId="309" builtinId="8" hidden="1"/>
    <cellStyle name="Hiperlink" xfId="313" builtinId="8" hidden="1"/>
    <cellStyle name="Hiperlink" xfId="317" builtinId="8" hidden="1"/>
    <cellStyle name="Hiperlink" xfId="321" builtinId="8" hidden="1"/>
    <cellStyle name="Hiperlink" xfId="325" builtinId="8" hidden="1"/>
    <cellStyle name="Hiperlink" xfId="329" builtinId="8" hidden="1"/>
    <cellStyle name="Hiperlink" xfId="333" builtinId="8" hidden="1"/>
    <cellStyle name="Hiperlink" xfId="337" builtinId="8" hidden="1"/>
    <cellStyle name="Hiperlink" xfId="341" builtinId="8" hidden="1"/>
    <cellStyle name="Hiperlink" xfId="345" builtinId="8" hidden="1"/>
    <cellStyle name="Hiperlink" xfId="349" builtinId="8" hidden="1"/>
    <cellStyle name="Hiperlink" xfId="353" builtinId="8" hidden="1"/>
    <cellStyle name="Hiperlink" xfId="357" builtinId="8" hidden="1"/>
    <cellStyle name="Hiperlink" xfId="361" builtinId="8" hidden="1"/>
    <cellStyle name="Hiperlink" xfId="365" builtinId="8" hidden="1"/>
    <cellStyle name="Hiperlink" xfId="369" builtinId="8" hidden="1"/>
    <cellStyle name="Hiperlink" xfId="373" builtinId="8" hidden="1"/>
    <cellStyle name="Hiperlink" xfId="377" builtinId="8" hidden="1"/>
    <cellStyle name="Hiperlink" xfId="381" builtinId="8" hidden="1"/>
    <cellStyle name="Hiperlink" xfId="385" builtinId="8" hidden="1"/>
    <cellStyle name="Hiperlink" xfId="389" builtinId="8" hidden="1"/>
    <cellStyle name="Hiperlink" xfId="393" builtinId="8" hidden="1"/>
    <cellStyle name="Hiperlink" xfId="397" builtinId="8" hidden="1"/>
    <cellStyle name="Hiperlink" xfId="401" builtinId="8" hidden="1"/>
    <cellStyle name="Hiperlink" xfId="405" builtinId="8" hidden="1"/>
    <cellStyle name="Hiperlink" xfId="409" builtinId="8" hidden="1"/>
    <cellStyle name="Hiperlink" xfId="413" builtinId="8" hidden="1"/>
    <cellStyle name="Hiperlink" xfId="417" builtinId="8" hidden="1"/>
    <cellStyle name="Hiperlink" xfId="421" builtinId="8" hidden="1"/>
    <cellStyle name="Hiperlink" xfId="425" builtinId="8" hidden="1"/>
    <cellStyle name="Hiperlink" xfId="429" builtinId="8" hidden="1"/>
    <cellStyle name="Hiperlink" xfId="433" builtinId="8" hidden="1"/>
    <cellStyle name="Hiperlink" xfId="437" builtinId="8" hidden="1"/>
    <cellStyle name="Hiperlink" xfId="441" builtinId="8" hidden="1"/>
    <cellStyle name="Hiperlink" xfId="445" builtinId="8" hidden="1"/>
    <cellStyle name="Hiperlink" xfId="449" builtinId="8" hidden="1"/>
    <cellStyle name="Hiperlink" xfId="453" builtinId="8" hidden="1"/>
    <cellStyle name="Hiperlink" xfId="457" builtinId="8" hidden="1"/>
    <cellStyle name="Hiperlink" xfId="461" builtinId="8" hidden="1"/>
    <cellStyle name="Hiperlink" xfId="465" builtinId="8" hidden="1"/>
    <cellStyle name="Hiperlink" xfId="469" builtinId="8" hidden="1"/>
    <cellStyle name="Hiperlink" xfId="473" builtinId="8" hidden="1"/>
    <cellStyle name="Hiperlink" xfId="477" builtinId="8" hidden="1"/>
    <cellStyle name="Hiperlink" xfId="481" builtinId="8" hidden="1"/>
    <cellStyle name="Hiperlink" xfId="483" builtinId="8" hidden="1"/>
    <cellStyle name="Hiperlink" xfId="479" builtinId="8" hidden="1"/>
    <cellStyle name="Hiperlink" xfId="475" builtinId="8" hidden="1"/>
    <cellStyle name="Hiperlink" xfId="471" builtinId="8" hidden="1"/>
    <cellStyle name="Hiperlink" xfId="467" builtinId="8" hidden="1"/>
    <cellStyle name="Hiperlink" xfId="463" builtinId="8" hidden="1"/>
    <cellStyle name="Hiperlink" xfId="459" builtinId="8" hidden="1"/>
    <cellStyle name="Hiperlink" xfId="455" builtinId="8" hidden="1"/>
    <cellStyle name="Hiperlink" xfId="451" builtinId="8" hidden="1"/>
    <cellStyle name="Hiperlink" xfId="447" builtinId="8" hidden="1"/>
    <cellStyle name="Hiperlink" xfId="443" builtinId="8" hidden="1"/>
    <cellStyle name="Hiperlink" xfId="439" builtinId="8" hidden="1"/>
    <cellStyle name="Hiperlink" xfId="435" builtinId="8" hidden="1"/>
    <cellStyle name="Hiperlink" xfId="431" builtinId="8" hidden="1"/>
    <cellStyle name="Hiperlink" xfId="427" builtinId="8" hidden="1"/>
    <cellStyle name="Hiperlink" xfId="423" builtinId="8" hidden="1"/>
    <cellStyle name="Hiperlink" xfId="419" builtinId="8" hidden="1"/>
    <cellStyle name="Hiperlink" xfId="415" builtinId="8" hidden="1"/>
    <cellStyle name="Hiperlink" xfId="411" builtinId="8" hidden="1"/>
    <cellStyle name="Hiperlink" xfId="407" builtinId="8" hidden="1"/>
    <cellStyle name="Hiperlink" xfId="403" builtinId="8" hidden="1"/>
    <cellStyle name="Hiperlink" xfId="399" builtinId="8" hidden="1"/>
    <cellStyle name="Hiperlink" xfId="395" builtinId="8" hidden="1"/>
    <cellStyle name="Hiperlink" xfId="391" builtinId="8" hidden="1"/>
    <cellStyle name="Hiperlink" xfId="387" builtinId="8" hidden="1"/>
    <cellStyle name="Hiperlink" xfId="383" builtinId="8" hidden="1"/>
    <cellStyle name="Hiperlink" xfId="379" builtinId="8" hidden="1"/>
    <cellStyle name="Hiperlink" xfId="375" builtinId="8" hidden="1"/>
    <cellStyle name="Hiperlink" xfId="371" builtinId="8" hidden="1"/>
    <cellStyle name="Hiperlink" xfId="367" builtinId="8" hidden="1"/>
    <cellStyle name="Hiperlink" xfId="363" builtinId="8" hidden="1"/>
    <cellStyle name="Hiperlink" xfId="359" builtinId="8" hidden="1"/>
    <cellStyle name="Hiperlink" xfId="355" builtinId="8" hidden="1"/>
    <cellStyle name="Hiperlink" xfId="351" builtinId="8" hidden="1"/>
    <cellStyle name="Hiperlink" xfId="347" builtinId="8" hidden="1"/>
    <cellStyle name="Hiperlink" xfId="343" builtinId="8" hidden="1"/>
    <cellStyle name="Hiperlink" xfId="339" builtinId="8" hidden="1"/>
    <cellStyle name="Hiperlink" xfId="335" builtinId="8" hidden="1"/>
    <cellStyle name="Hiperlink" xfId="331" builtinId="8" hidden="1"/>
    <cellStyle name="Hiperlink" xfId="327" builtinId="8" hidden="1"/>
    <cellStyle name="Hiperlink" xfId="323" builtinId="8" hidden="1"/>
    <cellStyle name="Hiperlink" xfId="319" builtinId="8" hidden="1"/>
    <cellStyle name="Hiperlink" xfId="315" builtinId="8" hidden="1"/>
    <cellStyle name="Hiperlink" xfId="311" builtinId="8" hidden="1"/>
    <cellStyle name="Hiperlink" xfId="307" builtinId="8" hidden="1"/>
    <cellStyle name="Hiperlink" xfId="303" builtinId="8" hidden="1"/>
    <cellStyle name="Hiperlink" xfId="299" builtinId="8" hidden="1"/>
    <cellStyle name="Hiperlink" xfId="295" builtinId="8" hidden="1"/>
    <cellStyle name="Hiperlink" xfId="291" builtinId="8" hidden="1"/>
    <cellStyle name="Hiperlink" xfId="287" builtinId="8" hidden="1"/>
    <cellStyle name="Hiperlink" xfId="283" builtinId="8" hidden="1"/>
    <cellStyle name="Hiperlink" xfId="279" builtinId="8" hidden="1"/>
    <cellStyle name="Hiperlink" xfId="275" builtinId="8" hidden="1"/>
    <cellStyle name="Hiperlink" xfId="271" builtinId="8" hidden="1"/>
    <cellStyle name="Hiperlink" xfId="267" builtinId="8" hidden="1"/>
    <cellStyle name="Hiperlink" xfId="263" builtinId="8" hidden="1"/>
    <cellStyle name="Hiperlink" xfId="259" builtinId="8" hidden="1"/>
    <cellStyle name="Hiperlink" xfId="255" builtinId="8" hidden="1"/>
    <cellStyle name="Hiperlink" xfId="251" builtinId="8" hidden="1"/>
    <cellStyle name="Hiperlink" xfId="247" builtinId="8" hidden="1"/>
    <cellStyle name="Hiperlink" xfId="243" builtinId="8" hidden="1"/>
    <cellStyle name="Hiperlink" xfId="239" builtinId="8" hidden="1"/>
    <cellStyle name="Hiperlink" xfId="235" builtinId="8" hidden="1"/>
    <cellStyle name="Hiperlink" xfId="231" builtinId="8" hidden="1"/>
    <cellStyle name="Hiperlink" xfId="227" builtinId="8" hidden="1"/>
    <cellStyle name="Hiperlink" xfId="223" builtinId="8" hidden="1"/>
    <cellStyle name="Hiperlink" xfId="219" builtinId="8" hidden="1"/>
    <cellStyle name="Hiperlink" xfId="215" builtinId="8" hidden="1"/>
    <cellStyle name="Hiperlink" xfId="211" builtinId="8" hidden="1"/>
    <cellStyle name="Hiperlink" xfId="207" builtinId="8" hidden="1"/>
    <cellStyle name="Hiperlink" xfId="203" builtinId="8" hidden="1"/>
    <cellStyle name="Hiperlink" xfId="199" builtinId="8" hidden="1"/>
    <cellStyle name="Hiperlink" xfId="195" builtinId="8" hidden="1"/>
    <cellStyle name="Hiperlink" xfId="191" builtinId="8" hidden="1"/>
    <cellStyle name="Hiperlink" xfId="187" builtinId="8" hidden="1"/>
    <cellStyle name="Hiperlink" xfId="183" builtinId="8" hidden="1"/>
    <cellStyle name="Hiperlink" xfId="179" builtinId="8" hidden="1"/>
    <cellStyle name="Hiperlink" xfId="175" builtinId="8" hidden="1"/>
    <cellStyle name="Hiperlink" xfId="171" builtinId="8" hidden="1"/>
    <cellStyle name="Hiperlink" xfId="167" builtinId="8" hidden="1"/>
    <cellStyle name="Hiperlink" xfId="163" builtinId="8" hidden="1"/>
    <cellStyle name="Hiperlink" xfId="159" builtinId="8" hidden="1"/>
    <cellStyle name="Hiperlink" xfId="155" builtinId="8" hidden="1"/>
    <cellStyle name="Hiperlink" xfId="151" builtinId="8" hidden="1"/>
    <cellStyle name="Hiperlink" xfId="147" builtinId="8" hidden="1"/>
    <cellStyle name="Hiperlink" xfId="143" builtinId="8" hidden="1"/>
    <cellStyle name="Hiperlink" xfId="139" builtinId="8" hidden="1"/>
    <cellStyle name="Hiperlink" xfId="135" builtinId="8" hidden="1"/>
    <cellStyle name="Hiperlink" xfId="131" builtinId="8" hidden="1"/>
    <cellStyle name="Hiperlink" xfId="127" builtinId="8" hidden="1"/>
    <cellStyle name="Hiperlink" xfId="123" builtinId="8" hidden="1"/>
    <cellStyle name="Hiperlink" xfId="119" builtinId="8" hidden="1"/>
    <cellStyle name="Hiperlink" xfId="115" builtinId="8" hidden="1"/>
    <cellStyle name="Hiperlink" xfId="111" builtinId="8" hidden="1"/>
    <cellStyle name="Hiperlink" xfId="107" builtinId="8" hidden="1"/>
    <cellStyle name="Hiperlink" xfId="103" builtinId="8" hidden="1"/>
    <cellStyle name="Hiperlink" xfId="99" builtinId="8" hidden="1"/>
    <cellStyle name="Hiperlink" xfId="95" builtinId="8" hidden="1"/>
    <cellStyle name="Hiperlink" xfId="91" builtinId="8" hidden="1"/>
    <cellStyle name="Hiperlink" xfId="87" builtinId="8" hidden="1"/>
    <cellStyle name="Hiperlink" xfId="83" builtinId="8" hidden="1"/>
    <cellStyle name="Hiperlink" xfId="79" builtinId="8" hidden="1"/>
    <cellStyle name="Hiperlink" xfId="75" builtinId="8" hidden="1"/>
    <cellStyle name="Hiperlink" xfId="71" builtinId="8" hidden="1"/>
    <cellStyle name="Hiperlink" xfId="67" builtinId="8" hidden="1"/>
    <cellStyle name="Hiperlink" xfId="63" builtinId="8" hidden="1"/>
    <cellStyle name="Hiperlink" xfId="59" builtinId="8" hidden="1"/>
    <cellStyle name="Hiperlink" xfId="21" builtinId="8" hidden="1"/>
    <cellStyle name="Hiperlink" xfId="23" builtinId="8" hidden="1"/>
    <cellStyle name="Hiperlink" xfId="25" builtinId="8" hidden="1"/>
    <cellStyle name="Hiperlink" xfId="29" builtinId="8" hidden="1"/>
    <cellStyle name="Hiperlink" xfId="31" builtinId="8" hidden="1"/>
    <cellStyle name="Hiperlink" xfId="33" builtinId="8" hidden="1"/>
    <cellStyle name="Hiperlink" xfId="37" builtinId="8" hidden="1"/>
    <cellStyle name="Hiperlink" xfId="39" builtinId="8" hidden="1"/>
    <cellStyle name="Hiperlink" xfId="41" builtinId="8" hidden="1"/>
    <cellStyle name="Hiperlink" xfId="45" builtinId="8" hidden="1"/>
    <cellStyle name="Hiperlink" xfId="47" builtinId="8" hidden="1"/>
    <cellStyle name="Hiperlink" xfId="49" builtinId="8" hidden="1"/>
    <cellStyle name="Hiperlink" xfId="53" builtinId="8" hidden="1"/>
    <cellStyle name="Hiperlink" xfId="55" builtinId="8" hidden="1"/>
    <cellStyle name="Hiperlink" xfId="57" builtinId="8" hidden="1"/>
    <cellStyle name="Hiperlink" xfId="51" builtinId="8" hidden="1"/>
    <cellStyle name="Hiperlink" xfId="43" builtinId="8" hidden="1"/>
    <cellStyle name="Hiperlink" xfId="35" builtinId="8" hidden="1"/>
    <cellStyle name="Hiperlink" xfId="27" builtinId="8" hidden="1"/>
    <cellStyle name="Hiperlink" xfId="19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5" builtinId="8" hidden="1"/>
    <cellStyle name="Hiperlink" xfId="7" builtinId="8" hidden="1"/>
    <cellStyle name="Hiperlink" xfId="3" builtinId="8" hidden="1"/>
    <cellStyle name="Hiperlink" xfId="1" builtinId="8" hidden="1"/>
    <cellStyle name="Hiperlink Visitado" xfId="182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2" builtinId="9" hidden="1"/>
    <cellStyle name="Hiperlink Visitado" xfId="284" builtinId="9" hidden="1"/>
    <cellStyle name="Hiperlink Visitado" xfId="286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6" builtinId="9" hidden="1"/>
    <cellStyle name="Hiperlink Visitado" xfId="428" builtinId="9" hidden="1"/>
    <cellStyle name="Hiperlink Visitado" xfId="430" builtinId="9" hidden="1"/>
    <cellStyle name="Hiperlink Visitado" xfId="434" builtinId="9" hidden="1"/>
    <cellStyle name="Hiperlink Visitado" xfId="436" builtinId="9" hidden="1"/>
    <cellStyle name="Hiperlink Visitado" xfId="438" builtinId="9" hidden="1"/>
    <cellStyle name="Hiperlink Visitado" xfId="442" builtinId="9" hidden="1"/>
    <cellStyle name="Hiperlink Visitado" xfId="444" builtinId="9" hidden="1"/>
    <cellStyle name="Hiperlink Visitado" xfId="446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2" builtinId="9" hidden="1"/>
    <cellStyle name="Hiperlink Visitado" xfId="484" builtinId="9" hidden="1"/>
    <cellStyle name="Hiperlink Visitado" xfId="480" builtinId="9" hidden="1"/>
    <cellStyle name="Hiperlink Visitado" xfId="472" builtinId="9" hidden="1"/>
    <cellStyle name="Hiperlink Visitado" xfId="464" builtinId="9" hidden="1"/>
    <cellStyle name="Hiperlink Visitado" xfId="456" builtinId="9" hidden="1"/>
    <cellStyle name="Hiperlink Visitado" xfId="448" builtinId="9" hidden="1"/>
    <cellStyle name="Hiperlink Visitado" xfId="440" builtinId="9" hidden="1"/>
    <cellStyle name="Hiperlink Visitado" xfId="432" builtinId="9" hidden="1"/>
    <cellStyle name="Hiperlink Visitado" xfId="424" builtinId="9" hidden="1"/>
    <cellStyle name="Hiperlink Visitado" xfId="416" builtinId="9" hidden="1"/>
    <cellStyle name="Hiperlink Visitado" xfId="408" builtinId="9" hidden="1"/>
    <cellStyle name="Hiperlink Visitado" xfId="400" builtinId="9" hidden="1"/>
    <cellStyle name="Hiperlink Visitado" xfId="392" builtinId="9" hidden="1"/>
    <cellStyle name="Hiperlink Visitado" xfId="384" builtinId="9" hidden="1"/>
    <cellStyle name="Hiperlink Visitado" xfId="376" builtinId="9" hidden="1"/>
    <cellStyle name="Hiperlink Visitado" xfId="368" builtinId="9" hidden="1"/>
    <cellStyle name="Hiperlink Visitado" xfId="360" builtinId="9" hidden="1"/>
    <cellStyle name="Hiperlink Visitado" xfId="352" builtinId="9" hidden="1"/>
    <cellStyle name="Hiperlink Visitado" xfId="344" builtinId="9" hidden="1"/>
    <cellStyle name="Hiperlink Visitado" xfId="336" builtinId="9" hidden="1"/>
    <cellStyle name="Hiperlink Visitado" xfId="328" builtinId="9" hidden="1"/>
    <cellStyle name="Hiperlink Visitado" xfId="320" builtinId="9" hidden="1"/>
    <cellStyle name="Hiperlink Visitado" xfId="312" builtinId="9" hidden="1"/>
    <cellStyle name="Hiperlink Visitado" xfId="304" builtinId="9" hidden="1"/>
    <cellStyle name="Hiperlink Visitado" xfId="296" builtinId="9" hidden="1"/>
    <cellStyle name="Hiperlink Visitado" xfId="288" builtinId="9" hidden="1"/>
    <cellStyle name="Hiperlink Visitado" xfId="280" builtinId="9" hidden="1"/>
    <cellStyle name="Hiperlink Visitado" xfId="272" builtinId="9" hidden="1"/>
    <cellStyle name="Hiperlink Visitado" xfId="264" builtinId="9" hidden="1"/>
    <cellStyle name="Hiperlink Visitado" xfId="256" builtinId="9" hidden="1"/>
    <cellStyle name="Hiperlink Visitado" xfId="248" builtinId="9" hidden="1"/>
    <cellStyle name="Hiperlink Visitado" xfId="240" builtinId="9" hidden="1"/>
    <cellStyle name="Hiperlink Visitado" xfId="232" builtinId="9" hidden="1"/>
    <cellStyle name="Hiperlink Visitado" xfId="224" builtinId="9" hidden="1"/>
    <cellStyle name="Hiperlink Visitado" xfId="216" builtinId="9" hidden="1"/>
    <cellStyle name="Hiperlink Visitado" xfId="208" builtinId="9" hidden="1"/>
    <cellStyle name="Hiperlink Visitado" xfId="200" builtinId="9" hidden="1"/>
    <cellStyle name="Hiperlink Visitado" xfId="192" builtinId="9" hidden="1"/>
    <cellStyle name="Hiperlink Visitado" xfId="184" builtinId="9" hidden="1"/>
    <cellStyle name="Hiperlink Visitado" xfId="78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68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8" builtinId="9" hidden="1"/>
    <cellStyle name="Hiperlink Visitado" xfId="180" builtinId="9" hidden="1"/>
    <cellStyle name="Hiperlink Visitado" xfId="176" builtinId="9" hidden="1"/>
    <cellStyle name="Hiperlink Visitado" xfId="160" builtinId="9" hidden="1"/>
    <cellStyle name="Hiperlink Visitado" xfId="144" builtinId="9" hidden="1"/>
    <cellStyle name="Hiperlink Visitado" xfId="128" builtinId="9" hidden="1"/>
    <cellStyle name="Hiperlink Visitado" xfId="112" builtinId="9" hidden="1"/>
    <cellStyle name="Hiperlink Visitado" xfId="96" builtinId="9" hidden="1"/>
    <cellStyle name="Hiperlink Visitado" xfId="80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64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4" builtinId="9" hidden="1"/>
    <cellStyle name="Hiperlink Visitado" xfId="36" builtinId="9" hidden="1"/>
    <cellStyle name="Hiperlink Visitado" xfId="32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6" builtinId="9" hidden="1"/>
    <cellStyle name="Hiperlink Visitado" xfId="8" builtinId="9" hidden="1"/>
    <cellStyle name="Hiperlink Visitado" xfId="4" builtinId="9" hidden="1"/>
    <cellStyle name="Hiperlink Visitado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6"/>
  <sheetViews>
    <sheetView tabSelected="1" view="pageLayout" zoomScale="60" zoomScalePageLayoutView="60" workbookViewId="0">
      <selection activeCell="E48" sqref="E48"/>
    </sheetView>
  </sheetViews>
  <sheetFormatPr defaultColWidth="10.8984375" defaultRowHeight="18" x14ac:dyDescent="0.3"/>
  <cols>
    <col min="1" max="1" width="10.8984375" style="33"/>
    <col min="2" max="2" width="4" style="33" customWidth="1"/>
    <col min="3" max="3" width="55.59765625" style="33" customWidth="1"/>
    <col min="4" max="4" width="18.09765625" style="33" bestFit="1" customWidth="1"/>
    <col min="5" max="5" width="26.8984375" style="33" customWidth="1"/>
    <col min="6" max="6" width="21.09765625" style="33" bestFit="1" customWidth="1"/>
    <col min="7" max="7" width="25.8984375" style="33" customWidth="1"/>
    <col min="8" max="8" width="19.5" style="33" bestFit="1" customWidth="1"/>
    <col min="9" max="9" width="14.8984375" style="33" bestFit="1" customWidth="1"/>
    <col min="10" max="10" width="4.3984375" style="33" customWidth="1"/>
    <col min="11" max="16384" width="10.8984375" style="33"/>
  </cols>
  <sheetData>
    <row r="1" spans="2:10" x14ac:dyDescent="0.3">
      <c r="B1" s="31"/>
      <c r="C1" s="74" t="s">
        <v>77</v>
      </c>
      <c r="D1" s="74"/>
      <c r="E1" s="74"/>
      <c r="F1" s="74"/>
      <c r="G1" s="74"/>
      <c r="H1" s="74"/>
      <c r="I1" s="74"/>
      <c r="J1" s="32"/>
    </row>
    <row r="2" spans="2:10" x14ac:dyDescent="0.3">
      <c r="B2" s="34"/>
      <c r="C2" s="75" t="s">
        <v>79</v>
      </c>
      <c r="D2" s="75"/>
      <c r="E2" s="75"/>
      <c r="F2" s="75"/>
      <c r="G2" s="75"/>
      <c r="H2" s="75"/>
      <c r="I2" s="75"/>
      <c r="J2" s="36"/>
    </row>
    <row r="3" spans="2:10" x14ac:dyDescent="0.3">
      <c r="B3" s="34"/>
      <c r="C3" s="76" t="s">
        <v>61</v>
      </c>
      <c r="D3" s="76"/>
      <c r="E3" s="76"/>
      <c r="F3" s="76"/>
      <c r="G3" s="76"/>
      <c r="H3" s="76"/>
      <c r="I3" s="76"/>
      <c r="J3" s="37"/>
    </row>
    <row r="4" spans="2:10" x14ac:dyDescent="0.3">
      <c r="B4" s="34"/>
      <c r="C4" s="38" t="s">
        <v>62</v>
      </c>
      <c r="D4" s="77"/>
      <c r="E4" s="78"/>
      <c r="F4" s="78"/>
      <c r="G4" s="78"/>
      <c r="H4" s="78"/>
      <c r="I4" s="79"/>
      <c r="J4" s="39"/>
    </row>
    <row r="5" spans="2:10" x14ac:dyDescent="0.3">
      <c r="B5" s="34"/>
      <c r="C5" s="45"/>
      <c r="D5" s="35"/>
      <c r="E5" s="35"/>
      <c r="F5" s="35"/>
      <c r="G5" s="35"/>
      <c r="H5" s="35"/>
      <c r="I5" s="35"/>
      <c r="J5" s="39"/>
    </row>
    <row r="6" spans="2:10" x14ac:dyDescent="0.3">
      <c r="B6" s="34"/>
      <c r="C6" s="80" t="s">
        <v>35</v>
      </c>
      <c r="D6" s="80"/>
      <c r="E6" s="80"/>
      <c r="F6" s="80"/>
      <c r="G6" s="80"/>
      <c r="H6" s="80"/>
      <c r="I6" s="80"/>
      <c r="J6" s="81"/>
    </row>
    <row r="7" spans="2:10" x14ac:dyDescent="0.3">
      <c r="B7" s="34"/>
      <c r="C7" s="46"/>
      <c r="D7" s="46" t="s">
        <v>51</v>
      </c>
      <c r="E7" s="60" t="s">
        <v>78</v>
      </c>
      <c r="F7" s="61"/>
      <c r="G7" s="61"/>
      <c r="H7" s="62"/>
      <c r="I7" s="46" t="s">
        <v>1</v>
      </c>
      <c r="J7" s="39"/>
    </row>
    <row r="8" spans="2:10" x14ac:dyDescent="0.3">
      <c r="B8" s="34"/>
      <c r="C8" s="47"/>
      <c r="D8" s="47" t="s">
        <v>50</v>
      </c>
      <c r="E8" s="63"/>
      <c r="F8" s="64"/>
      <c r="G8" s="64"/>
      <c r="H8" s="65"/>
      <c r="I8" s="47"/>
      <c r="J8" s="39"/>
    </row>
    <row r="9" spans="2:10" x14ac:dyDescent="0.3">
      <c r="B9" s="34"/>
      <c r="C9" s="1" t="s">
        <v>32</v>
      </c>
      <c r="D9" s="3" t="s">
        <v>81</v>
      </c>
      <c r="E9" s="73"/>
      <c r="F9" s="73"/>
      <c r="G9" s="73"/>
      <c r="H9" s="73"/>
      <c r="I9" s="2">
        <f>E9</f>
        <v>0</v>
      </c>
      <c r="J9" s="39"/>
    </row>
    <row r="10" spans="2:10" x14ac:dyDescent="0.3">
      <c r="B10" s="34"/>
      <c r="C10" s="10"/>
      <c r="D10" s="13"/>
      <c r="E10" s="66"/>
      <c r="F10" s="66"/>
      <c r="G10" s="66"/>
      <c r="H10" s="66"/>
      <c r="I10" s="12">
        <f>I9*3</f>
        <v>0</v>
      </c>
      <c r="J10" s="39"/>
    </row>
    <row r="11" spans="2:10" x14ac:dyDescent="0.3">
      <c r="B11" s="34"/>
      <c r="J11" s="39"/>
    </row>
    <row r="12" spans="2:10" x14ac:dyDescent="0.3">
      <c r="B12" s="34"/>
      <c r="C12" s="48" t="s">
        <v>26</v>
      </c>
      <c r="J12" s="39"/>
    </row>
    <row r="13" spans="2:10" ht="15" customHeight="1" x14ac:dyDescent="0.3">
      <c r="B13" s="34"/>
      <c r="C13" s="46"/>
      <c r="D13" s="46" t="s">
        <v>51</v>
      </c>
      <c r="E13" s="46" t="s">
        <v>0</v>
      </c>
      <c r="F13" s="67" t="s">
        <v>69</v>
      </c>
      <c r="G13" s="68"/>
      <c r="H13" s="46" t="s">
        <v>0</v>
      </c>
      <c r="I13" s="46" t="s">
        <v>1</v>
      </c>
      <c r="J13" s="39"/>
    </row>
    <row r="14" spans="2:10" x14ac:dyDescent="0.3">
      <c r="B14" s="34"/>
      <c r="C14" s="47"/>
      <c r="D14" s="47" t="s">
        <v>50</v>
      </c>
      <c r="E14" s="47"/>
      <c r="F14" s="69"/>
      <c r="G14" s="70"/>
      <c r="H14" s="47" t="s">
        <v>60</v>
      </c>
      <c r="I14" s="47"/>
      <c r="J14" s="39"/>
    </row>
    <row r="15" spans="2:10" x14ac:dyDescent="0.3">
      <c r="B15" s="34"/>
      <c r="C15" s="10" t="s">
        <v>36</v>
      </c>
      <c r="D15" s="6"/>
      <c r="E15" s="7">
        <v>0</v>
      </c>
      <c r="F15" s="71">
        <v>1</v>
      </c>
      <c r="G15" s="72"/>
      <c r="H15" s="8">
        <v>10</v>
      </c>
      <c r="I15" s="9">
        <f t="shared" ref="I15:I21" si="0">IF(E15&gt;(H15/F15),H15,E15*F15)</f>
        <v>0</v>
      </c>
      <c r="J15" s="39"/>
    </row>
    <row r="16" spans="2:10" x14ac:dyDescent="0.3">
      <c r="B16" s="34"/>
      <c r="C16" s="10" t="s">
        <v>37</v>
      </c>
      <c r="D16" s="6"/>
      <c r="E16" s="7">
        <v>0</v>
      </c>
      <c r="F16" s="71">
        <v>0.5</v>
      </c>
      <c r="G16" s="72"/>
      <c r="H16" s="8">
        <v>5</v>
      </c>
      <c r="I16" s="9">
        <f t="shared" si="0"/>
        <v>0</v>
      </c>
      <c r="J16" s="39"/>
    </row>
    <row r="17" spans="2:10" ht="36" x14ac:dyDescent="0.3">
      <c r="B17" s="34"/>
      <c r="C17" s="4" t="s">
        <v>40</v>
      </c>
      <c r="D17" s="6"/>
      <c r="E17" s="7">
        <v>0</v>
      </c>
      <c r="F17" s="71">
        <v>1.5</v>
      </c>
      <c r="G17" s="72"/>
      <c r="H17" s="8">
        <v>2</v>
      </c>
      <c r="I17" s="9">
        <f t="shared" si="0"/>
        <v>0</v>
      </c>
      <c r="J17" s="39"/>
    </row>
    <row r="18" spans="2:10" ht="54" x14ac:dyDescent="0.3">
      <c r="B18" s="34"/>
      <c r="C18" s="4" t="s">
        <v>38</v>
      </c>
      <c r="D18" s="6"/>
      <c r="E18" s="50">
        <v>0</v>
      </c>
      <c r="F18" s="93">
        <v>2</v>
      </c>
      <c r="G18" s="94"/>
      <c r="H18" s="8">
        <v>2</v>
      </c>
      <c r="I18" s="9">
        <f t="shared" si="0"/>
        <v>0</v>
      </c>
      <c r="J18" s="39"/>
    </row>
    <row r="19" spans="2:10" ht="36" x14ac:dyDescent="0.3">
      <c r="B19" s="34"/>
      <c r="C19" s="4" t="s">
        <v>39</v>
      </c>
      <c r="D19" s="6"/>
      <c r="E19" s="51">
        <v>0</v>
      </c>
      <c r="F19" s="86">
        <f>0.1/20</f>
        <v>5.0000000000000001E-3</v>
      </c>
      <c r="G19" s="87"/>
      <c r="H19" s="8">
        <v>3</v>
      </c>
      <c r="I19" s="9">
        <f t="shared" si="0"/>
        <v>0</v>
      </c>
      <c r="J19" s="39"/>
    </row>
    <row r="20" spans="2:10" ht="36" x14ac:dyDescent="0.3">
      <c r="B20" s="34"/>
      <c r="C20" s="4" t="s">
        <v>41</v>
      </c>
      <c r="D20" s="6"/>
      <c r="E20" s="52">
        <v>0</v>
      </c>
      <c r="F20" s="86">
        <f>0.2/20</f>
        <v>0.01</v>
      </c>
      <c r="G20" s="87"/>
      <c r="H20" s="8">
        <v>1</v>
      </c>
      <c r="I20" s="9">
        <f t="shared" si="0"/>
        <v>0</v>
      </c>
      <c r="J20" s="39"/>
    </row>
    <row r="21" spans="2:10" x14ac:dyDescent="0.3">
      <c r="B21" s="34"/>
      <c r="C21" s="4" t="s">
        <v>42</v>
      </c>
      <c r="D21" s="6"/>
      <c r="E21" s="53">
        <v>0</v>
      </c>
      <c r="F21" s="88">
        <v>0.1</v>
      </c>
      <c r="G21" s="89"/>
      <c r="H21" s="8">
        <v>1</v>
      </c>
      <c r="I21" s="9">
        <f t="shared" si="0"/>
        <v>0</v>
      </c>
      <c r="J21" s="39"/>
    </row>
    <row r="22" spans="2:10" x14ac:dyDescent="0.3">
      <c r="B22" s="34"/>
      <c r="C22" s="90" t="s">
        <v>43</v>
      </c>
      <c r="D22" s="90"/>
      <c r="E22" s="90"/>
      <c r="F22" s="90"/>
      <c r="G22" s="90"/>
      <c r="H22" s="90"/>
      <c r="I22" s="9"/>
      <c r="J22" s="39"/>
    </row>
    <row r="23" spans="2:10" x14ac:dyDescent="0.3">
      <c r="B23" s="34"/>
      <c r="C23" s="4" t="s">
        <v>6</v>
      </c>
      <c r="D23" s="6"/>
      <c r="E23" s="54">
        <v>0</v>
      </c>
      <c r="F23" s="91">
        <v>0.25</v>
      </c>
      <c r="G23" s="92"/>
      <c r="H23" s="8">
        <v>2</v>
      </c>
      <c r="I23" s="9">
        <f>IF(E23&gt;(H23/F23),H23,E23*F23)</f>
        <v>0</v>
      </c>
      <c r="J23" s="39"/>
    </row>
    <row r="24" spans="2:10" x14ac:dyDescent="0.3">
      <c r="B24" s="34"/>
      <c r="C24" s="4" t="s">
        <v>7</v>
      </c>
      <c r="D24" s="6"/>
      <c r="E24" s="54">
        <v>0</v>
      </c>
      <c r="F24" s="91">
        <v>0.5</v>
      </c>
      <c r="G24" s="92"/>
      <c r="H24" s="8">
        <v>4</v>
      </c>
      <c r="I24" s="9">
        <f>IF(E24&gt;(H24/F24),H24,E24*F24)</f>
        <v>0</v>
      </c>
      <c r="J24" s="39"/>
    </row>
    <row r="25" spans="2:10" ht="36" x14ac:dyDescent="0.3">
      <c r="B25" s="34"/>
      <c r="C25" s="10" t="s">
        <v>75</v>
      </c>
      <c r="D25" s="6"/>
      <c r="E25" s="7">
        <v>0</v>
      </c>
      <c r="F25" s="71">
        <v>2</v>
      </c>
      <c r="G25" s="72"/>
      <c r="H25" s="8">
        <v>4</v>
      </c>
      <c r="I25" s="9">
        <f t="shared" ref="I25" si="1">IF(E25&gt;(H25/F25),H25,E25*F25)</f>
        <v>0</v>
      </c>
      <c r="J25" s="39"/>
    </row>
    <row r="26" spans="2:10" x14ac:dyDescent="0.3">
      <c r="B26" s="34"/>
      <c r="C26" s="10" t="s">
        <v>1</v>
      </c>
      <c r="D26" s="5"/>
      <c r="E26" s="5"/>
      <c r="F26" s="95"/>
      <c r="G26" s="96"/>
      <c r="H26" s="11"/>
      <c r="I26" s="12">
        <f>SUM(I15:I25)</f>
        <v>0</v>
      </c>
      <c r="J26" s="40"/>
    </row>
    <row r="27" spans="2:10" x14ac:dyDescent="0.3">
      <c r="B27" s="34"/>
      <c r="C27" s="33" t="s">
        <v>2</v>
      </c>
      <c r="J27" s="39"/>
    </row>
    <row r="28" spans="2:10" x14ac:dyDescent="0.3">
      <c r="B28" s="34"/>
      <c r="C28" s="80" t="s">
        <v>33</v>
      </c>
      <c r="D28" s="80"/>
      <c r="E28" s="80"/>
      <c r="F28" s="80"/>
      <c r="G28" s="80"/>
      <c r="H28" s="80"/>
      <c r="I28" s="80"/>
      <c r="J28" s="81"/>
    </row>
    <row r="29" spans="2:10" x14ac:dyDescent="0.3">
      <c r="B29" s="34"/>
      <c r="C29" s="46"/>
      <c r="D29" s="46" t="s">
        <v>51</v>
      </c>
      <c r="E29" s="46" t="s">
        <v>55</v>
      </c>
      <c r="F29" s="46" t="s">
        <v>56</v>
      </c>
      <c r="G29" s="46" t="s">
        <v>58</v>
      </c>
      <c r="H29" s="46" t="s">
        <v>0</v>
      </c>
      <c r="I29" s="46" t="s">
        <v>1</v>
      </c>
      <c r="J29" s="49"/>
    </row>
    <row r="30" spans="2:10" x14ac:dyDescent="0.3">
      <c r="B30" s="34"/>
      <c r="C30" s="47"/>
      <c r="D30" s="47" t="s">
        <v>50</v>
      </c>
      <c r="E30" s="47" t="s">
        <v>54</v>
      </c>
      <c r="F30" s="47" t="s">
        <v>57</v>
      </c>
      <c r="G30" s="47" t="s">
        <v>59</v>
      </c>
      <c r="H30" s="47" t="s">
        <v>60</v>
      </c>
      <c r="I30" s="47"/>
      <c r="J30" s="49"/>
    </row>
    <row r="31" spans="2:10" ht="18" customHeight="1" x14ac:dyDescent="0.3">
      <c r="B31" s="34"/>
      <c r="C31" s="83" t="s">
        <v>44</v>
      </c>
      <c r="D31" s="84"/>
      <c r="E31" s="84"/>
      <c r="F31" s="84"/>
      <c r="G31" s="84"/>
      <c r="H31" s="84"/>
      <c r="I31" s="85"/>
      <c r="J31" s="39"/>
    </row>
    <row r="32" spans="2:10" x14ac:dyDescent="0.3">
      <c r="B32" s="34"/>
      <c r="C32" s="4" t="s">
        <v>8</v>
      </c>
      <c r="D32" s="6"/>
      <c r="E32" s="14">
        <v>0</v>
      </c>
      <c r="F32" s="30">
        <v>20</v>
      </c>
      <c r="G32" s="15">
        <v>0</v>
      </c>
      <c r="H32" s="13"/>
      <c r="I32" s="57">
        <f>IF(G32&lt;=(6*E32),(E32*F32),IF(G32&lt;=(10*E32),(E32*F32*0.75),(F32*E32*0.5)))</f>
        <v>0</v>
      </c>
      <c r="J32" s="39"/>
    </row>
    <row r="33" spans="2:10" x14ac:dyDescent="0.3">
      <c r="B33" s="34"/>
      <c r="C33" s="4" t="s">
        <v>9</v>
      </c>
      <c r="D33" s="6"/>
      <c r="E33" s="16">
        <v>0</v>
      </c>
      <c r="F33" s="30">
        <v>17</v>
      </c>
      <c r="G33" s="15">
        <v>0</v>
      </c>
      <c r="H33" s="13"/>
      <c r="I33" s="57">
        <f t="shared" ref="I33:I38" si="2">IF(G33&lt;=(6*E33),(E33*F33),IF(G33&lt;=(10*E33),(E33*F33*0.75),(F33*E33*0.5)))</f>
        <v>0</v>
      </c>
      <c r="J33" s="39"/>
    </row>
    <row r="34" spans="2:10" x14ac:dyDescent="0.3">
      <c r="B34" s="34"/>
      <c r="C34" s="4" t="s">
        <v>10</v>
      </c>
      <c r="D34" s="6"/>
      <c r="E34" s="17">
        <v>0</v>
      </c>
      <c r="F34" s="30">
        <v>14</v>
      </c>
      <c r="G34" s="15">
        <v>0</v>
      </c>
      <c r="H34" s="13"/>
      <c r="I34" s="57">
        <f t="shared" si="2"/>
        <v>0</v>
      </c>
      <c r="J34" s="39"/>
    </row>
    <row r="35" spans="2:10" x14ac:dyDescent="0.3">
      <c r="B35" s="34"/>
      <c r="C35" s="4" t="s">
        <v>11</v>
      </c>
      <c r="D35" s="6"/>
      <c r="E35" s="18">
        <v>0</v>
      </c>
      <c r="F35" s="30">
        <v>11</v>
      </c>
      <c r="G35" s="15">
        <v>0</v>
      </c>
      <c r="H35" s="13"/>
      <c r="I35" s="57">
        <f t="shared" si="2"/>
        <v>0</v>
      </c>
      <c r="J35" s="39"/>
    </row>
    <row r="36" spans="2:10" x14ac:dyDescent="0.3">
      <c r="B36" s="34"/>
      <c r="C36" s="4" t="s">
        <v>12</v>
      </c>
      <c r="D36" s="6"/>
      <c r="E36" s="19">
        <v>0</v>
      </c>
      <c r="F36" s="30">
        <v>8</v>
      </c>
      <c r="G36" s="15">
        <v>0</v>
      </c>
      <c r="H36" s="13"/>
      <c r="I36" s="57">
        <f t="shared" si="2"/>
        <v>0</v>
      </c>
      <c r="J36" s="39"/>
    </row>
    <row r="37" spans="2:10" x14ac:dyDescent="0.3">
      <c r="B37" s="34"/>
      <c r="C37" s="4" t="s">
        <v>13</v>
      </c>
      <c r="D37" s="6"/>
      <c r="E37" s="20">
        <v>0</v>
      </c>
      <c r="F37" s="30">
        <v>5</v>
      </c>
      <c r="G37" s="15">
        <v>0</v>
      </c>
      <c r="H37" s="13"/>
      <c r="I37" s="57">
        <f t="shared" si="2"/>
        <v>0</v>
      </c>
      <c r="J37" s="39"/>
    </row>
    <row r="38" spans="2:10" x14ac:dyDescent="0.3">
      <c r="B38" s="34"/>
      <c r="C38" s="4" t="s">
        <v>14</v>
      </c>
      <c r="D38" s="6"/>
      <c r="E38" s="21">
        <v>0</v>
      </c>
      <c r="F38" s="30">
        <v>2</v>
      </c>
      <c r="G38" s="15">
        <v>0</v>
      </c>
      <c r="H38" s="13"/>
      <c r="I38" s="57">
        <f t="shared" si="2"/>
        <v>0</v>
      </c>
      <c r="J38" s="39"/>
    </row>
    <row r="39" spans="2:10" ht="18" customHeight="1" x14ac:dyDescent="0.3">
      <c r="B39" s="34"/>
      <c r="C39" s="83" t="s">
        <v>45</v>
      </c>
      <c r="D39" s="84"/>
      <c r="E39" s="84"/>
      <c r="F39" s="84"/>
      <c r="G39" s="84"/>
      <c r="H39" s="84"/>
      <c r="I39" s="85"/>
      <c r="J39" s="39"/>
    </row>
    <row r="40" spans="2:10" x14ac:dyDescent="0.3">
      <c r="B40" s="34"/>
      <c r="C40" s="4" t="s">
        <v>15</v>
      </c>
      <c r="D40" s="6"/>
      <c r="E40" s="14">
        <v>0</v>
      </c>
      <c r="F40" s="30">
        <f t="shared" ref="F40:F46" si="3">F32/2</f>
        <v>10</v>
      </c>
      <c r="G40" s="15">
        <v>6</v>
      </c>
      <c r="H40" s="13"/>
      <c r="I40" s="57">
        <f t="shared" ref="I40:I50" si="4">IF(G40&lt;=(6*E40),(E40*F40),IF(G40&lt;=(10*E40),(E40*F40*0.75),(F40*E40*0.5)))</f>
        <v>0</v>
      </c>
      <c r="J40" s="39"/>
    </row>
    <row r="41" spans="2:10" x14ac:dyDescent="0.3">
      <c r="B41" s="34"/>
      <c r="C41" s="4" t="s">
        <v>16</v>
      </c>
      <c r="D41" s="6"/>
      <c r="E41" s="16">
        <v>0</v>
      </c>
      <c r="F41" s="30">
        <f t="shared" si="3"/>
        <v>8.5</v>
      </c>
      <c r="G41" s="15">
        <v>6</v>
      </c>
      <c r="H41" s="13"/>
      <c r="I41" s="57">
        <f t="shared" si="4"/>
        <v>0</v>
      </c>
      <c r="J41" s="39"/>
    </row>
    <row r="42" spans="2:10" x14ac:dyDescent="0.3">
      <c r="B42" s="34"/>
      <c r="C42" s="4" t="s">
        <v>17</v>
      </c>
      <c r="D42" s="6"/>
      <c r="E42" s="17">
        <v>0</v>
      </c>
      <c r="F42" s="30">
        <f t="shared" si="3"/>
        <v>7</v>
      </c>
      <c r="G42" s="15">
        <v>0</v>
      </c>
      <c r="H42" s="13"/>
      <c r="I42" s="57">
        <f t="shared" si="4"/>
        <v>0</v>
      </c>
      <c r="J42" s="39"/>
    </row>
    <row r="43" spans="2:10" x14ac:dyDescent="0.3">
      <c r="B43" s="34"/>
      <c r="C43" s="4" t="s">
        <v>18</v>
      </c>
      <c r="D43" s="6"/>
      <c r="E43" s="18">
        <v>0</v>
      </c>
      <c r="F43" s="30">
        <f t="shared" si="3"/>
        <v>5.5</v>
      </c>
      <c r="G43" s="15">
        <v>0</v>
      </c>
      <c r="H43" s="13"/>
      <c r="I43" s="57">
        <f t="shared" si="4"/>
        <v>0</v>
      </c>
      <c r="J43" s="39"/>
    </row>
    <row r="44" spans="2:10" x14ac:dyDescent="0.3">
      <c r="B44" s="34"/>
      <c r="C44" s="4" t="s">
        <v>19</v>
      </c>
      <c r="D44" s="6"/>
      <c r="E44" s="19">
        <v>0</v>
      </c>
      <c r="F44" s="30">
        <f t="shared" si="3"/>
        <v>4</v>
      </c>
      <c r="G44" s="15">
        <v>0</v>
      </c>
      <c r="H44" s="13"/>
      <c r="I44" s="57">
        <f t="shared" si="4"/>
        <v>0</v>
      </c>
      <c r="J44" s="39"/>
    </row>
    <row r="45" spans="2:10" x14ac:dyDescent="0.3">
      <c r="B45" s="34"/>
      <c r="C45" s="4" t="s">
        <v>20</v>
      </c>
      <c r="D45" s="6"/>
      <c r="E45" s="20">
        <v>0</v>
      </c>
      <c r="F45" s="30">
        <f t="shared" si="3"/>
        <v>2.5</v>
      </c>
      <c r="G45" s="15">
        <v>0</v>
      </c>
      <c r="H45" s="13"/>
      <c r="I45" s="57">
        <f t="shared" si="4"/>
        <v>0</v>
      </c>
      <c r="J45" s="39"/>
    </row>
    <row r="46" spans="2:10" x14ac:dyDescent="0.3">
      <c r="B46" s="34"/>
      <c r="C46" s="4" t="s">
        <v>21</v>
      </c>
      <c r="D46" s="6"/>
      <c r="E46" s="21">
        <v>0</v>
      </c>
      <c r="F46" s="30">
        <f t="shared" si="3"/>
        <v>1</v>
      </c>
      <c r="G46" s="15">
        <v>0</v>
      </c>
      <c r="H46" s="13"/>
      <c r="I46" s="57">
        <f t="shared" si="4"/>
        <v>0</v>
      </c>
      <c r="J46" s="39"/>
    </row>
    <row r="47" spans="2:10" ht="54" x14ac:dyDescent="0.3">
      <c r="B47" s="34"/>
      <c r="C47" s="4" t="s">
        <v>46</v>
      </c>
      <c r="D47" s="6"/>
      <c r="E47" s="55">
        <v>0</v>
      </c>
      <c r="F47" s="56">
        <v>1</v>
      </c>
      <c r="G47" s="41"/>
      <c r="H47" s="8">
        <v>10</v>
      </c>
      <c r="I47" s="57">
        <f t="shared" si="4"/>
        <v>0</v>
      </c>
      <c r="J47" s="39"/>
    </row>
    <row r="48" spans="2:10" ht="72" x14ac:dyDescent="0.3">
      <c r="B48" s="34"/>
      <c r="C48" s="4" t="s">
        <v>47</v>
      </c>
      <c r="D48" s="6"/>
      <c r="E48" s="55">
        <v>0</v>
      </c>
      <c r="F48" s="56">
        <v>0.5</v>
      </c>
      <c r="G48" s="41"/>
      <c r="H48" s="8">
        <v>10</v>
      </c>
      <c r="I48" s="57">
        <f t="shared" si="4"/>
        <v>0</v>
      </c>
      <c r="J48" s="39"/>
    </row>
    <row r="49" spans="2:10" ht="36" x14ac:dyDescent="0.3">
      <c r="B49" s="34"/>
      <c r="C49" s="4" t="s">
        <v>48</v>
      </c>
      <c r="D49" s="6"/>
      <c r="E49" s="55">
        <v>0</v>
      </c>
      <c r="F49" s="56">
        <v>0.5</v>
      </c>
      <c r="G49" s="41"/>
      <c r="H49" s="8">
        <v>5</v>
      </c>
      <c r="I49" s="57">
        <f t="shared" si="4"/>
        <v>0</v>
      </c>
      <c r="J49" s="39"/>
    </row>
    <row r="50" spans="2:10" ht="54" x14ac:dyDescent="0.3">
      <c r="B50" s="34"/>
      <c r="C50" s="4" t="s">
        <v>49</v>
      </c>
      <c r="D50" s="6"/>
      <c r="E50" s="55">
        <v>0</v>
      </c>
      <c r="F50" s="56">
        <v>0.25</v>
      </c>
      <c r="G50" s="41"/>
      <c r="H50" s="8">
        <v>5</v>
      </c>
      <c r="I50" s="57">
        <f t="shared" si="4"/>
        <v>0</v>
      </c>
      <c r="J50" s="39"/>
    </row>
    <row r="51" spans="2:10" x14ac:dyDescent="0.3">
      <c r="B51" s="34"/>
      <c r="C51" s="83" t="s">
        <v>70</v>
      </c>
      <c r="D51" s="84"/>
      <c r="E51" s="84"/>
      <c r="F51" s="84"/>
      <c r="G51" s="84"/>
      <c r="H51" s="84"/>
      <c r="I51" s="85"/>
      <c r="J51" s="39"/>
    </row>
    <row r="52" spans="2:10" x14ac:dyDescent="0.3">
      <c r="B52" s="34"/>
      <c r="C52" s="4" t="s">
        <v>71</v>
      </c>
      <c r="D52" s="6"/>
      <c r="E52" s="22">
        <v>0</v>
      </c>
      <c r="F52" s="28">
        <v>3</v>
      </c>
      <c r="G52" s="41"/>
      <c r="H52" s="13"/>
      <c r="I52" s="9">
        <f>F52*E52</f>
        <v>0</v>
      </c>
      <c r="J52" s="39"/>
    </row>
    <row r="53" spans="2:10" x14ac:dyDescent="0.3">
      <c r="B53" s="34"/>
      <c r="C53" s="4" t="s">
        <v>72</v>
      </c>
      <c r="D53" s="6"/>
      <c r="E53" s="23">
        <v>0</v>
      </c>
      <c r="F53" s="28">
        <v>2</v>
      </c>
      <c r="G53" s="41"/>
      <c r="H53" s="13"/>
      <c r="I53" s="9">
        <f>F53*E53</f>
        <v>0</v>
      </c>
      <c r="J53" s="39"/>
    </row>
    <row r="54" spans="2:10" x14ac:dyDescent="0.3">
      <c r="B54" s="34"/>
      <c r="C54" s="4" t="s">
        <v>73</v>
      </c>
      <c r="D54" s="6"/>
      <c r="E54" s="22">
        <v>0</v>
      </c>
      <c r="F54" s="28">
        <v>1</v>
      </c>
      <c r="G54" s="41"/>
      <c r="H54" s="13"/>
      <c r="I54" s="9">
        <f>F54*E54</f>
        <v>0</v>
      </c>
      <c r="J54" s="39"/>
    </row>
    <row r="55" spans="2:10" x14ac:dyDescent="0.3">
      <c r="B55" s="34"/>
      <c r="C55" s="10" t="s">
        <v>74</v>
      </c>
      <c r="D55" s="6"/>
      <c r="E55" s="24">
        <v>0</v>
      </c>
      <c r="F55" s="29">
        <v>4</v>
      </c>
      <c r="G55" s="41"/>
      <c r="H55" s="8"/>
      <c r="I55" s="9">
        <f>F55*E55</f>
        <v>0</v>
      </c>
      <c r="J55" s="39"/>
    </row>
    <row r="56" spans="2:10" x14ac:dyDescent="0.3">
      <c r="B56" s="34"/>
      <c r="C56" s="10"/>
      <c r="D56" s="5"/>
      <c r="E56" s="25"/>
      <c r="F56" s="5"/>
      <c r="G56" s="5"/>
      <c r="H56" s="5"/>
      <c r="I56" s="12">
        <f>SUM(I32:I55)</f>
        <v>0</v>
      </c>
      <c r="J56" s="39"/>
    </row>
    <row r="57" spans="2:10" x14ac:dyDescent="0.3">
      <c r="B57" s="34"/>
      <c r="J57" s="39"/>
    </row>
    <row r="58" spans="2:10" x14ac:dyDescent="0.3">
      <c r="B58" s="34"/>
      <c r="C58" s="80" t="s">
        <v>34</v>
      </c>
      <c r="D58" s="80"/>
      <c r="E58" s="80"/>
      <c r="F58" s="80"/>
      <c r="G58" s="80"/>
      <c r="H58" s="80"/>
      <c r="I58" s="80"/>
      <c r="J58" s="81"/>
    </row>
    <row r="59" spans="2:10" x14ac:dyDescent="0.3">
      <c r="B59" s="34"/>
      <c r="C59" s="46"/>
      <c r="D59" s="46" t="s">
        <v>51</v>
      </c>
      <c r="E59" s="46" t="s">
        <v>52</v>
      </c>
      <c r="F59" s="67" t="s">
        <v>24</v>
      </c>
      <c r="G59" s="68"/>
      <c r="H59" s="46" t="s">
        <v>23</v>
      </c>
      <c r="I59" s="46" t="s">
        <v>1</v>
      </c>
      <c r="J59" s="49"/>
    </row>
    <row r="60" spans="2:10" x14ac:dyDescent="0.3">
      <c r="B60" s="34"/>
      <c r="C60" s="47"/>
      <c r="D60" s="47" t="s">
        <v>50</v>
      </c>
      <c r="E60" s="47" t="s">
        <v>53</v>
      </c>
      <c r="F60" s="69"/>
      <c r="G60" s="70"/>
      <c r="H60" s="47"/>
      <c r="I60" s="47"/>
      <c r="J60" s="49"/>
    </row>
    <row r="61" spans="2:10" ht="54" x14ac:dyDescent="0.3">
      <c r="B61" s="34"/>
      <c r="C61" s="10" t="s">
        <v>76</v>
      </c>
      <c r="D61" s="6"/>
      <c r="E61" s="26">
        <v>7</v>
      </c>
      <c r="F61" s="101">
        <v>0.27777777778000001</v>
      </c>
      <c r="G61" s="102"/>
      <c r="H61" s="27">
        <f>3*12</f>
        <v>36</v>
      </c>
      <c r="I61" s="9">
        <f>IF(E61&gt;(H61/F61),H61,E61*F61)</f>
        <v>1.9444444444600002</v>
      </c>
      <c r="J61" s="39"/>
    </row>
    <row r="62" spans="2:10" x14ac:dyDescent="0.3">
      <c r="B62" s="34"/>
      <c r="C62" s="10"/>
      <c r="D62" s="5"/>
      <c r="E62" s="5"/>
      <c r="F62" s="95"/>
      <c r="G62" s="96"/>
      <c r="H62" s="5"/>
      <c r="I62" s="12">
        <f>I61</f>
        <v>1.9444444444600002</v>
      </c>
      <c r="J62" s="39"/>
    </row>
    <row r="63" spans="2:10" x14ac:dyDescent="0.3">
      <c r="B63" s="34"/>
      <c r="J63" s="39"/>
    </row>
    <row r="64" spans="2:10" x14ac:dyDescent="0.3">
      <c r="B64" s="34"/>
      <c r="C64" s="82" t="s">
        <v>25</v>
      </c>
      <c r="D64" s="82"/>
      <c r="E64" s="42" t="s">
        <v>31</v>
      </c>
      <c r="F64" s="10" t="s">
        <v>22</v>
      </c>
      <c r="G64" s="97" t="s">
        <v>80</v>
      </c>
      <c r="H64" s="98"/>
      <c r="I64" s="98"/>
      <c r="J64" s="39"/>
    </row>
    <row r="65" spans="2:10" x14ac:dyDescent="0.3">
      <c r="B65" s="34"/>
      <c r="C65" s="82" t="s">
        <v>28</v>
      </c>
      <c r="D65" s="82"/>
      <c r="E65" s="42">
        <f>I10</f>
        <v>0</v>
      </c>
      <c r="F65" s="58">
        <v>30</v>
      </c>
      <c r="G65" s="97"/>
      <c r="H65" s="98"/>
      <c r="I65" s="98"/>
      <c r="J65" s="39"/>
    </row>
    <row r="66" spans="2:10" ht="18" customHeight="1" x14ac:dyDescent="0.3">
      <c r="B66" s="34"/>
      <c r="C66" s="82" t="s">
        <v>26</v>
      </c>
      <c r="D66" s="82"/>
      <c r="E66" s="42">
        <f>I26</f>
        <v>0</v>
      </c>
      <c r="F66" s="58">
        <v>30</v>
      </c>
      <c r="G66" s="97"/>
      <c r="H66" s="98"/>
      <c r="I66" s="98"/>
      <c r="J66" s="39"/>
    </row>
    <row r="67" spans="2:10" x14ac:dyDescent="0.3">
      <c r="B67" s="34"/>
      <c r="C67" s="82" t="s">
        <v>29</v>
      </c>
      <c r="D67" s="82"/>
      <c r="E67" s="42">
        <f>I56</f>
        <v>0</v>
      </c>
      <c r="F67" s="58">
        <v>30</v>
      </c>
      <c r="G67" s="97"/>
      <c r="H67" s="98"/>
      <c r="I67" s="98"/>
      <c r="J67" s="39"/>
    </row>
    <row r="68" spans="2:10" x14ac:dyDescent="0.3">
      <c r="B68" s="34"/>
      <c r="C68" s="82" t="s">
        <v>30</v>
      </c>
      <c r="D68" s="82"/>
      <c r="E68" s="42">
        <f>I62</f>
        <v>1.9444444444600002</v>
      </c>
      <c r="F68" s="58">
        <v>10</v>
      </c>
      <c r="G68" s="97"/>
      <c r="H68" s="98"/>
      <c r="I68" s="98"/>
      <c r="J68" s="39"/>
    </row>
    <row r="69" spans="2:10" x14ac:dyDescent="0.3">
      <c r="B69" s="34"/>
      <c r="C69" s="82"/>
      <c r="D69" s="82"/>
      <c r="E69" s="42"/>
      <c r="F69" s="59">
        <f>SUM(F64:F68)</f>
        <v>100</v>
      </c>
      <c r="G69" s="97"/>
      <c r="H69" s="98"/>
      <c r="I69" s="98"/>
      <c r="J69" s="39"/>
    </row>
    <row r="70" spans="2:10" x14ac:dyDescent="0.3">
      <c r="B70" s="34"/>
      <c r="J70" s="39"/>
    </row>
    <row r="71" spans="2:10" x14ac:dyDescent="0.3">
      <c r="B71" s="34"/>
      <c r="C71" s="76" t="s">
        <v>3</v>
      </c>
      <c r="D71" s="76"/>
      <c r="E71" s="76"/>
      <c r="F71" s="76"/>
      <c r="G71" s="76"/>
      <c r="H71" s="76"/>
      <c r="I71" s="76"/>
      <c r="J71" s="39"/>
    </row>
    <row r="72" spans="2:10" x14ac:dyDescent="0.3">
      <c r="B72" s="34"/>
      <c r="J72" s="39"/>
    </row>
    <row r="73" spans="2:10" x14ac:dyDescent="0.3">
      <c r="B73" s="34"/>
      <c r="C73" s="76" t="s">
        <v>4</v>
      </c>
      <c r="D73" s="76"/>
      <c r="E73" s="76"/>
      <c r="F73" s="76"/>
      <c r="G73" s="76"/>
      <c r="H73" s="76"/>
      <c r="I73" s="76"/>
      <c r="J73" s="39"/>
    </row>
    <row r="74" spans="2:10" x14ac:dyDescent="0.3">
      <c r="B74" s="34"/>
      <c r="C74" s="76"/>
      <c r="D74" s="76"/>
      <c r="E74" s="76"/>
      <c r="F74" s="76"/>
      <c r="G74" s="76"/>
      <c r="H74" s="76"/>
      <c r="I74" s="76"/>
      <c r="J74" s="39"/>
    </row>
    <row r="75" spans="2:10" x14ac:dyDescent="0.3">
      <c r="B75" s="34"/>
      <c r="J75" s="39"/>
    </row>
    <row r="76" spans="2:10" x14ac:dyDescent="0.3">
      <c r="B76" s="34"/>
      <c r="C76" s="76" t="s">
        <v>27</v>
      </c>
      <c r="D76" s="76"/>
      <c r="E76" s="76"/>
      <c r="F76" s="76"/>
      <c r="G76" s="76"/>
      <c r="H76" s="76"/>
      <c r="I76" s="76"/>
      <c r="J76" s="39"/>
    </row>
    <row r="77" spans="2:10" x14ac:dyDescent="0.3">
      <c r="B77" s="34"/>
      <c r="J77" s="39"/>
    </row>
    <row r="78" spans="2:10" x14ac:dyDescent="0.3">
      <c r="B78" s="34"/>
      <c r="C78" s="80" t="s">
        <v>5</v>
      </c>
      <c r="D78" s="80"/>
      <c r="E78" s="80"/>
      <c r="F78" s="80"/>
      <c r="G78" s="80"/>
      <c r="H78" s="80"/>
      <c r="I78" s="80"/>
      <c r="J78" s="39"/>
    </row>
    <row r="79" spans="2:10" x14ac:dyDescent="0.3">
      <c r="B79" s="34"/>
      <c r="C79" s="76" t="s">
        <v>63</v>
      </c>
      <c r="D79" s="76"/>
      <c r="E79" s="76"/>
      <c r="F79" s="76"/>
      <c r="G79" s="76"/>
      <c r="H79" s="76"/>
      <c r="I79" s="76"/>
      <c r="J79" s="39"/>
    </row>
    <row r="80" spans="2:10" x14ac:dyDescent="0.3">
      <c r="B80" s="34"/>
      <c r="C80" s="76" t="s">
        <v>65</v>
      </c>
      <c r="D80" s="76"/>
      <c r="E80" s="76"/>
      <c r="F80" s="76"/>
      <c r="G80" s="76"/>
      <c r="H80" s="76"/>
      <c r="I80" s="76"/>
      <c r="J80" s="39"/>
    </row>
    <row r="81" spans="2:10" x14ac:dyDescent="0.3">
      <c r="B81" s="34"/>
      <c r="C81" s="100" t="s">
        <v>64</v>
      </c>
      <c r="D81" s="76"/>
      <c r="E81" s="76"/>
      <c r="F81" s="76"/>
      <c r="G81" s="76"/>
      <c r="H81" s="76"/>
      <c r="I81" s="76"/>
      <c r="J81" s="39"/>
    </row>
    <row r="82" spans="2:10" x14ac:dyDescent="0.3">
      <c r="B82" s="34"/>
      <c r="C82" s="76" t="s">
        <v>66</v>
      </c>
      <c r="D82" s="76"/>
      <c r="E82" s="76"/>
      <c r="F82" s="76"/>
      <c r="G82" s="76"/>
      <c r="H82" s="76"/>
      <c r="I82" s="76"/>
      <c r="J82" s="39"/>
    </row>
    <row r="83" spans="2:10" x14ac:dyDescent="0.3">
      <c r="B83" s="34"/>
      <c r="C83" s="76" t="s">
        <v>67</v>
      </c>
      <c r="D83" s="76"/>
      <c r="E83" s="76"/>
      <c r="F83" s="76"/>
      <c r="G83" s="76"/>
      <c r="H83" s="76"/>
      <c r="I83" s="76"/>
      <c r="J83" s="39"/>
    </row>
    <row r="84" spans="2:10" x14ac:dyDescent="0.3">
      <c r="B84" s="34"/>
      <c r="C84" s="76" t="s">
        <v>68</v>
      </c>
      <c r="D84" s="76"/>
      <c r="E84" s="76"/>
      <c r="F84" s="76"/>
      <c r="G84" s="76"/>
      <c r="H84" s="76"/>
      <c r="I84" s="76"/>
      <c r="J84" s="39"/>
    </row>
    <row r="85" spans="2:10" x14ac:dyDescent="0.3">
      <c r="B85" s="34"/>
      <c r="C85" s="76"/>
      <c r="D85" s="76"/>
      <c r="E85" s="76"/>
      <c r="F85" s="76"/>
      <c r="G85" s="76"/>
      <c r="H85" s="76"/>
      <c r="I85" s="76"/>
      <c r="J85" s="39"/>
    </row>
    <row r="86" spans="2:10" ht="18.600000000000001" thickBot="1" x14ac:dyDescent="0.35">
      <c r="B86" s="43"/>
      <c r="C86" s="99"/>
      <c r="D86" s="99"/>
      <c r="E86" s="99"/>
      <c r="F86" s="99"/>
      <c r="G86" s="99"/>
      <c r="H86" s="99"/>
      <c r="I86" s="99"/>
      <c r="J86" s="44"/>
    </row>
  </sheetData>
  <sheetProtection password="CAF2" sheet="1" objects="1" scenarios="1" selectLockedCells="1"/>
  <mergeCells count="46">
    <mergeCell ref="C71:I71"/>
    <mergeCell ref="F26:G26"/>
    <mergeCell ref="G64:I69"/>
    <mergeCell ref="C69:D69"/>
    <mergeCell ref="C84:I86"/>
    <mergeCell ref="F59:G60"/>
    <mergeCell ref="C80:I80"/>
    <mergeCell ref="C81:I81"/>
    <mergeCell ref="C82:I82"/>
    <mergeCell ref="C83:I83"/>
    <mergeCell ref="C73:I74"/>
    <mergeCell ref="C76:I76"/>
    <mergeCell ref="C78:I78"/>
    <mergeCell ref="C79:I79"/>
    <mergeCell ref="F61:G61"/>
    <mergeCell ref="F62:G62"/>
    <mergeCell ref="C68:D68"/>
    <mergeCell ref="C64:D64"/>
    <mergeCell ref="C65:D65"/>
    <mergeCell ref="C66:D66"/>
    <mergeCell ref="F18:G18"/>
    <mergeCell ref="F17:G17"/>
    <mergeCell ref="C67:D67"/>
    <mergeCell ref="C28:J28"/>
    <mergeCell ref="C58:J58"/>
    <mergeCell ref="C39:I39"/>
    <mergeCell ref="C31:I31"/>
    <mergeCell ref="C51:I51"/>
    <mergeCell ref="F19:G19"/>
    <mergeCell ref="F20:G20"/>
    <mergeCell ref="F21:G21"/>
    <mergeCell ref="F25:G25"/>
    <mergeCell ref="C22:H22"/>
    <mergeCell ref="F23:G23"/>
    <mergeCell ref="F24:G24"/>
    <mergeCell ref="C1:I1"/>
    <mergeCell ref="C2:I2"/>
    <mergeCell ref="C3:I3"/>
    <mergeCell ref="D4:I4"/>
    <mergeCell ref="C6:J6"/>
    <mergeCell ref="E7:H8"/>
    <mergeCell ref="E10:H10"/>
    <mergeCell ref="F13:G14"/>
    <mergeCell ref="F15:G15"/>
    <mergeCell ref="F16:G16"/>
    <mergeCell ref="E9:H9"/>
  </mergeCells>
  <phoneticPr fontId="4" type="noConversion"/>
  <pageMargins left="0.75000000000000011" right="0.75000000000000011" top="0.55000000000000004" bottom="1" header="0.23000000000000004" footer="0.5"/>
  <pageSetup paperSize="9" scale="37" orientation="portrait" horizontalDpi="4294967292" verticalDpi="4294967292" r:id="rId1"/>
  <headerFooter>
    <oddHeader>&amp;C&amp;14UNIVERSIDADE FEDERAL DE PELOTAS_x000D_FACULDADE DE AGRONOMIA ELISEU MACIEL_x000D_PROGRAMA DE PÓS-GRADUAÇÃO EM FITOSSANIDADE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MESTRADO</vt:lpstr>
      <vt:lpstr>MESTRADO!Area_de_impressao</vt:lpstr>
    </vt:vector>
  </TitlesOfParts>
  <Company>UFPel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de  Avila</dc:creator>
  <cp:lastModifiedBy>Vanessa Nogueira Soares</cp:lastModifiedBy>
  <cp:lastPrinted>2014-06-10T16:21:25Z</cp:lastPrinted>
  <dcterms:created xsi:type="dcterms:W3CDTF">2013-11-23T17:03:28Z</dcterms:created>
  <dcterms:modified xsi:type="dcterms:W3CDTF">2026-10-28T17:09:07Z</dcterms:modified>
</cp:coreProperties>
</file>